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mc:AlternateContent xmlns:mc="http://schemas.openxmlformats.org/markup-compatibility/2006">
    <mc:Choice Requires="x15">
      <x15ac:absPath xmlns:x15ac="http://schemas.microsoft.com/office/spreadsheetml/2010/11/ac" url="F:\Automotive\Ranger Raptor\3.0L and ProCal\"/>
    </mc:Choice>
  </mc:AlternateContent>
  <xr:revisionPtr revIDLastSave="0" documentId="13_ncr:1_{2882F842-AB53-40FF-8700-61DB688FAD27}" xr6:coauthVersionLast="47" xr6:coauthVersionMax="47" xr10:uidLastSave="{00000000-0000-0000-0000-000000000000}"/>
  <bookViews>
    <workbookView xWindow="-38520" yWindow="-120" windowWidth="38640" windowHeight="2184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4" i="1" l="1"/>
  <c r="O34" i="1" s="1"/>
  <c r="L34" i="1"/>
  <c r="H33" i="1"/>
  <c r="O33" i="1" s="1"/>
  <c r="L33" i="1"/>
  <c r="E34" i="1"/>
  <c r="N34" i="1" s="1"/>
  <c r="E33" i="1"/>
  <c r="N33" i="1" s="1"/>
  <c r="L3" i="1"/>
  <c r="L4" i="1"/>
  <c r="L5" i="1"/>
  <c r="L6" i="1"/>
  <c r="L7" i="1"/>
  <c r="L8" i="1"/>
  <c r="L9" i="1"/>
  <c r="L10" i="1"/>
  <c r="L11" i="1"/>
  <c r="L12" i="1"/>
  <c r="L13" i="1"/>
  <c r="L14" i="1"/>
  <c r="L15" i="1"/>
  <c r="L16" i="1"/>
  <c r="L17" i="1"/>
  <c r="L18" i="1"/>
  <c r="L19" i="1"/>
  <c r="L20" i="1"/>
  <c r="L21" i="1"/>
  <c r="L22" i="1"/>
  <c r="L23" i="1"/>
  <c r="L24" i="1"/>
  <c r="L25" i="1"/>
  <c r="L26" i="1"/>
  <c r="L27" i="1"/>
  <c r="L28" i="1"/>
  <c r="L29" i="1"/>
  <c r="L30" i="1"/>
  <c r="L31" i="1"/>
  <c r="L32" i="1"/>
  <c r="L2" i="1"/>
  <c r="H32" i="1"/>
  <c r="J32" i="1" s="1"/>
  <c r="P32" i="1" s="1"/>
  <c r="H31" i="1"/>
  <c r="O31" i="1" s="1"/>
  <c r="H30" i="1"/>
  <c r="O30" i="1" s="1"/>
  <c r="H29" i="1"/>
  <c r="O29" i="1" s="1"/>
  <c r="H28" i="1"/>
  <c r="O28" i="1" s="1"/>
  <c r="H27" i="1"/>
  <c r="I27" i="1" s="1"/>
  <c r="H26" i="1"/>
  <c r="I26" i="1" s="1"/>
  <c r="H25" i="1"/>
  <c r="I25" i="1" s="1"/>
  <c r="H24" i="1"/>
  <c r="I24" i="1" s="1"/>
  <c r="H23" i="1"/>
  <c r="J23" i="1" s="1"/>
  <c r="P23" i="1" s="1"/>
  <c r="H22" i="1"/>
  <c r="O22" i="1" s="1"/>
  <c r="H21" i="1"/>
  <c r="O21" i="1" s="1"/>
  <c r="H20" i="1"/>
  <c r="O20" i="1" s="1"/>
  <c r="H19" i="1"/>
  <c r="O19" i="1" s="1"/>
  <c r="H18" i="1"/>
  <c r="O18" i="1" s="1"/>
  <c r="H17" i="1"/>
  <c r="J17" i="1" s="1"/>
  <c r="P17" i="1" s="1"/>
  <c r="H16" i="1"/>
  <c r="O16" i="1" s="1"/>
  <c r="H15" i="1"/>
  <c r="O15" i="1" s="1"/>
  <c r="H14" i="1"/>
  <c r="O14" i="1" s="1"/>
  <c r="H13" i="1"/>
  <c r="O13" i="1" s="1"/>
  <c r="H12" i="1"/>
  <c r="J12" i="1" s="1"/>
  <c r="P12" i="1" s="1"/>
  <c r="H11" i="1"/>
  <c r="O11" i="1" s="1"/>
  <c r="H10" i="1"/>
  <c r="O10" i="1" s="1"/>
  <c r="H9" i="1"/>
  <c r="O9" i="1" s="1"/>
  <c r="H8" i="1"/>
  <c r="J8" i="1" s="1"/>
  <c r="P8" i="1" s="1"/>
  <c r="H7" i="1"/>
  <c r="O7" i="1" s="1"/>
  <c r="H6" i="1"/>
  <c r="O6" i="1" s="1"/>
  <c r="H5" i="1"/>
  <c r="O5" i="1" s="1"/>
  <c r="H4" i="1"/>
  <c r="O4" i="1" s="1"/>
  <c r="H3" i="1"/>
  <c r="O3" i="1" s="1"/>
  <c r="H2" i="1"/>
  <c r="O2" i="1" s="1"/>
  <c r="E32" i="1"/>
  <c r="N32" i="1" s="1"/>
  <c r="E31" i="1"/>
  <c r="N31" i="1" s="1"/>
  <c r="E3" i="1"/>
  <c r="N3" i="1" s="1"/>
  <c r="E4" i="1"/>
  <c r="F4" i="1" s="1"/>
  <c r="E5" i="1"/>
  <c r="N5" i="1" s="1"/>
  <c r="E6" i="1"/>
  <c r="F6" i="1" s="1"/>
  <c r="E7" i="1"/>
  <c r="F7" i="1" s="1"/>
  <c r="E8" i="1"/>
  <c r="N8" i="1" s="1"/>
  <c r="E9" i="1"/>
  <c r="N9" i="1" s="1"/>
  <c r="E10" i="1"/>
  <c r="N10" i="1" s="1"/>
  <c r="E11" i="1"/>
  <c r="N11" i="1" s="1"/>
  <c r="E12" i="1"/>
  <c r="N12" i="1" s="1"/>
  <c r="E13" i="1"/>
  <c r="N13" i="1" s="1"/>
  <c r="E14" i="1"/>
  <c r="N14" i="1" s="1"/>
  <c r="E15" i="1"/>
  <c r="N15" i="1" s="1"/>
  <c r="E16" i="1"/>
  <c r="N16" i="1" s="1"/>
  <c r="E17" i="1"/>
  <c r="N17" i="1" s="1"/>
  <c r="E18" i="1"/>
  <c r="N18" i="1" s="1"/>
  <c r="E19" i="1"/>
  <c r="N19" i="1" s="1"/>
  <c r="E20" i="1"/>
  <c r="N20" i="1" s="1"/>
  <c r="E21" i="1"/>
  <c r="N21" i="1" s="1"/>
  <c r="E22" i="1"/>
  <c r="N22" i="1" s="1"/>
  <c r="E23" i="1"/>
  <c r="N23" i="1" s="1"/>
  <c r="E24" i="1"/>
  <c r="N24" i="1" s="1"/>
  <c r="E25" i="1"/>
  <c r="N25" i="1" s="1"/>
  <c r="E26" i="1"/>
  <c r="N26" i="1" s="1"/>
  <c r="E27" i="1"/>
  <c r="N27" i="1" s="1"/>
  <c r="E28" i="1"/>
  <c r="N28" i="1" s="1"/>
  <c r="E29" i="1"/>
  <c r="N29" i="1" s="1"/>
  <c r="E30" i="1"/>
  <c r="N30" i="1" s="1"/>
  <c r="E2" i="1"/>
  <c r="N2" i="1" s="1"/>
  <c r="K23" i="1" l="1"/>
  <c r="K17" i="1"/>
  <c r="F25" i="1"/>
  <c r="F33" i="1"/>
  <c r="K12" i="1"/>
  <c r="F24" i="1"/>
  <c r="F22" i="1"/>
  <c r="K8" i="1"/>
  <c r="F23" i="1"/>
  <c r="K32" i="1"/>
  <c r="I30" i="1"/>
  <c r="I23" i="1"/>
  <c r="I22" i="1"/>
  <c r="I21" i="1"/>
  <c r="I20" i="1"/>
  <c r="J22" i="1"/>
  <c r="I8" i="1"/>
  <c r="I29" i="1"/>
  <c r="I28" i="1"/>
  <c r="J21" i="1"/>
  <c r="I7" i="1"/>
  <c r="I6" i="1"/>
  <c r="F19" i="1"/>
  <c r="I18" i="1"/>
  <c r="F14" i="1"/>
  <c r="F13" i="1"/>
  <c r="F12" i="1"/>
  <c r="I16" i="1"/>
  <c r="F10" i="1"/>
  <c r="I14" i="1"/>
  <c r="I13" i="1"/>
  <c r="F2" i="1"/>
  <c r="I12" i="1"/>
  <c r="F34" i="1"/>
  <c r="I11" i="1"/>
  <c r="F5" i="1"/>
  <c r="F32" i="1"/>
  <c r="F31" i="1"/>
  <c r="F30" i="1"/>
  <c r="F29" i="1"/>
  <c r="I34" i="1"/>
  <c r="F28" i="1"/>
  <c r="I5" i="1"/>
  <c r="F27" i="1"/>
  <c r="I32" i="1"/>
  <c r="I4" i="1"/>
  <c r="F21" i="1"/>
  <c r="F20" i="1"/>
  <c r="F18" i="1"/>
  <c r="F17" i="1"/>
  <c r="F16" i="1"/>
  <c r="F15" i="1"/>
  <c r="I19" i="1"/>
  <c r="I17" i="1"/>
  <c r="F11" i="1"/>
  <c r="I15" i="1"/>
  <c r="F9" i="1"/>
  <c r="F8" i="1"/>
  <c r="I10" i="1"/>
  <c r="I9" i="1"/>
  <c r="F3" i="1"/>
  <c r="I2" i="1"/>
  <c r="I33" i="1"/>
  <c r="F26" i="1"/>
  <c r="I31" i="1"/>
  <c r="I3" i="1"/>
  <c r="J28" i="1"/>
  <c r="J29" i="1"/>
  <c r="J30" i="1"/>
  <c r="J20" i="1"/>
  <c r="J18" i="1"/>
  <c r="M25" i="1"/>
  <c r="J15" i="1"/>
  <c r="J19" i="1"/>
  <c r="M24" i="1"/>
  <c r="J16" i="1"/>
  <c r="M26" i="1"/>
  <c r="J14" i="1"/>
  <c r="M27" i="1"/>
  <c r="J27" i="1"/>
  <c r="J24" i="1"/>
  <c r="J13" i="1"/>
  <c r="J25" i="1"/>
  <c r="J34" i="1"/>
  <c r="J33" i="1"/>
  <c r="J26" i="1"/>
  <c r="J11" i="1"/>
  <c r="J5" i="1"/>
  <c r="J9" i="1"/>
  <c r="J3" i="1"/>
  <c r="J7" i="1"/>
  <c r="J6" i="1"/>
  <c r="J10" i="1"/>
  <c r="J4" i="1"/>
  <c r="J2" i="1"/>
  <c r="M23" i="1"/>
  <c r="J31" i="1"/>
  <c r="M34" i="1"/>
  <c r="M7" i="1"/>
  <c r="M6" i="1"/>
  <c r="M4" i="1"/>
  <c r="O27" i="1"/>
  <c r="O26" i="1"/>
  <c r="O25" i="1"/>
  <c r="O24" i="1"/>
  <c r="O23" i="1"/>
  <c r="M8" i="1"/>
  <c r="M2" i="1"/>
  <c r="M31" i="1"/>
  <c r="M30" i="1"/>
  <c r="M28" i="1"/>
  <c r="M12" i="1"/>
  <c r="M33" i="1"/>
  <c r="M17" i="1"/>
  <c r="M21" i="1"/>
  <c r="O12" i="1"/>
  <c r="M22" i="1"/>
  <c r="M19" i="1"/>
  <c r="M13" i="1"/>
  <c r="O8" i="1"/>
  <c r="M18" i="1"/>
  <c r="M14" i="1"/>
  <c r="O17" i="1"/>
  <c r="M10" i="1"/>
  <c r="M9" i="1"/>
  <c r="M5" i="1"/>
  <c r="N7" i="1"/>
  <c r="M32" i="1"/>
  <c r="M3" i="1"/>
  <c r="N6" i="1"/>
  <c r="N4" i="1"/>
  <c r="M16" i="1"/>
  <c r="M20" i="1"/>
  <c r="M15" i="1"/>
  <c r="M11" i="1"/>
  <c r="O32" i="1"/>
  <c r="M29" i="1"/>
  <c r="P34" i="1" l="1"/>
  <c r="K34" i="1"/>
  <c r="P33" i="1"/>
  <c r="K33" i="1"/>
  <c r="P27" i="1"/>
  <c r="K27" i="1"/>
  <c r="P14" i="1"/>
  <c r="K14" i="1"/>
  <c r="P22" i="1"/>
  <c r="K22" i="1"/>
  <c r="P31" i="1"/>
  <c r="K31" i="1"/>
  <c r="P26" i="1"/>
  <c r="K26" i="1"/>
  <c r="P25" i="1"/>
  <c r="K25" i="1"/>
  <c r="P24" i="1"/>
  <c r="K24" i="1"/>
  <c r="P20" i="1"/>
  <c r="K20" i="1"/>
  <c r="P30" i="1"/>
  <c r="K30" i="1"/>
  <c r="P28" i="1"/>
  <c r="K28" i="1"/>
  <c r="P4" i="1"/>
  <c r="K4" i="1"/>
  <c r="P13" i="1"/>
  <c r="K13" i="1"/>
  <c r="P21" i="1"/>
  <c r="K21" i="1"/>
  <c r="P15" i="1"/>
  <c r="K15" i="1"/>
  <c r="P18" i="1"/>
  <c r="K18" i="1"/>
  <c r="P10" i="1"/>
  <c r="K10" i="1"/>
  <c r="P16" i="1"/>
  <c r="K16" i="1"/>
  <c r="P19" i="1"/>
  <c r="K19" i="1"/>
  <c r="P29" i="1"/>
  <c r="K29" i="1"/>
  <c r="P2" i="1"/>
  <c r="K2" i="1"/>
  <c r="P6" i="1"/>
  <c r="K6" i="1"/>
  <c r="P7" i="1"/>
  <c r="K7" i="1"/>
  <c r="P3" i="1"/>
  <c r="K3" i="1"/>
  <c r="P9" i="1"/>
  <c r="K9" i="1"/>
  <c r="P5" i="1"/>
  <c r="K5" i="1"/>
  <c r="P11" i="1"/>
  <c r="K1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Hauge, Addison</author>
  </authors>
  <commentList>
    <comment ref="P1" authorId="0" shapeId="0" xr:uid="{760AD1B1-F1F5-467C-930A-4509976FBF10}">
      <text>
        <r>
          <rPr>
            <b/>
            <sz val="9"/>
            <color indexed="81"/>
            <rFont val="Tahoma"/>
            <charset val="1"/>
          </rPr>
          <t xml:space="preserve">Making ideal max power (rare). </t>
        </r>
      </text>
    </comment>
  </commentList>
</comments>
</file>

<file path=xl/sharedStrings.xml><?xml version="1.0" encoding="utf-8"?>
<sst xmlns="http://schemas.openxmlformats.org/spreadsheetml/2006/main" count="17" uniqueCount="17">
  <si>
    <t>RPM</t>
  </si>
  <si>
    <t>Diff CTQ</t>
  </si>
  <si>
    <t>Diff WTQ</t>
  </si>
  <si>
    <t>10R60 Max Input TQ</t>
  </si>
  <si>
    <t>2/3 Derated Input TQ</t>
  </si>
  <si>
    <t>The gear ratio spacing on the first 7 forwards gears of the Ford 10R60 transmission allows for an RPM differential between gears of only 1,200 RPM (~20%). This shows us that the Ecoboost 3.0L TT V6 will typically be between 5,000 and 6,200 RPM during WOT or near WOT, particularly in Sport and Baja modes, which will keep the Ecoboost V6 in a highly spooled state which is good for transmission reliability during hard use as the input torque is much lower in the high RPM ranges when compared to the mid-range RPM band. Even with a ProCal ECU Calibration after the LEARN function has completed yielding maximum torque, the input torque safety margine for the 10R60 is still in the mid 30% to high 40% range which equates to 2/3 high reliability de-rating factor. Assume 14% drivetrain loss for calculation of crank TQ.</t>
  </si>
  <si>
    <t>Safety Margin Stock</t>
  </si>
  <si>
    <t>Safety Margin ProCal</t>
  </si>
  <si>
    <t>Safety Margin ProCal Worst Case</t>
  </si>
  <si>
    <t>Stock Torque @ Crank (lb-ft)</t>
  </si>
  <si>
    <t>Stock Torque @ Wheels (lb-ft)</t>
  </si>
  <si>
    <t>Stock Power @ Crank (hp)</t>
  </si>
  <si>
    <t>Procal Torque @ Wheels (lb-ft)</t>
  </si>
  <si>
    <t>ProCal Torque @ Crank (lb-ft)</t>
  </si>
  <si>
    <t>ProCal Power @ Crank (hp)</t>
  </si>
  <si>
    <t>IDEAL ProCal Torque @ Crank (lb-ft)</t>
  </si>
  <si>
    <t>IDEAL ProCal Power @ Crank (hp)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</si>
</sst>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theme="1"/>
      <name val="Calibri"/>
      <family val="2"/>
      <scheme val="minor"/>
    </font>
    <font>
      <sz val="12"/>
      <color theme="1"/>
      <name val="Calibri"/>
      <family val="2"/>
      <scheme val="minor"/>
    </font>
    <font>
      <b/>
      <sz val="9"/>
      <color indexed="81"/>
      <name val="Tahoma"/>
      <charset val="1"/>
    </font>
  </fonts>
  <fills count="5">
    <fill>
      <patternFill patternType="none"/>
    </fill>
    <fill>
      <patternFill patternType="gray125"/>
    </fill>
    <fill>
      <patternFill patternType="solid">
        <fgColor theme="9" tint="0.39997558519241921"/>
        <bgColor indexed="64"/>
      </patternFill>
    </fill>
    <fill>
      <patternFill patternType="solid">
        <fgColor theme="0" tint="-0.34998626667073579"/>
        <bgColor indexed="64"/>
      </patternFill>
    </fill>
    <fill>
      <patternFill patternType="solid">
        <fgColor theme="6"/>
        <bgColor indexed="64"/>
      </patternFill>
    </fill>
  </fills>
  <borders count="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9" fontId="1" fillId="0" borderId="0" applyFont="0" applyFill="0" applyBorder="0" applyAlignment="0" applyProtection="0"/>
  </cellStyleXfs>
  <cellXfs count="36">
    <xf numFmtId="0" fontId="0" fillId="0" borderId="0" xfId="0"/>
    <xf numFmtId="0" fontId="0" fillId="0" borderId="0" xfId="0" applyAlignment="1">
      <alignment horizontal="center"/>
    </xf>
    <xf numFmtId="1" fontId="0" fillId="0" borderId="0" xfId="0" applyNumberFormat="1" applyAlignment="1">
      <alignment horizontal="center"/>
    </xf>
    <xf numFmtId="0" fontId="0" fillId="0" borderId="0" xfId="0" applyAlignment="1">
      <alignment horizontal="center" vertical="center"/>
    </xf>
    <xf numFmtId="1" fontId="0" fillId="0" borderId="0" xfId="0" applyNumberFormat="1" applyAlignment="1">
      <alignment horizontal="center" vertical="center"/>
    </xf>
    <xf numFmtId="0" fontId="0" fillId="2" borderId="0" xfId="0" applyFill="1" applyAlignment="1">
      <alignment horizontal="center"/>
    </xf>
    <xf numFmtId="1" fontId="0" fillId="2" borderId="0" xfId="0" applyNumberFormat="1" applyFill="1" applyAlignment="1">
      <alignment horizontal="center"/>
    </xf>
    <xf numFmtId="0" fontId="0" fillId="2" borderId="0" xfId="0" applyFill="1" applyAlignment="1">
      <alignment horizontal="center" vertical="center"/>
    </xf>
    <xf numFmtId="1" fontId="0" fillId="2" borderId="0" xfId="0" applyNumberFormat="1" applyFill="1" applyAlignment="1">
      <alignment horizontal="center" vertical="center"/>
    </xf>
    <xf numFmtId="9" fontId="0" fillId="0" borderId="0" xfId="1" applyFont="1" applyAlignment="1">
      <alignment horizontal="center"/>
    </xf>
    <xf numFmtId="9" fontId="0" fillId="0" borderId="0" xfId="1" applyFont="1" applyFill="1" applyAlignment="1">
      <alignment horizontal="center"/>
    </xf>
    <xf numFmtId="9" fontId="0" fillId="2" borderId="0" xfId="1" applyFont="1" applyFill="1" applyAlignment="1">
      <alignment horizont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0" fillId="0" borderId="4" xfId="0" applyBorder="1" applyAlignment="1">
      <alignment wrapText="1"/>
    </xf>
    <xf numFmtId="0" fontId="0" fillId="0" borderId="0" xfId="0" applyAlignment="1">
      <alignment wrapText="1"/>
    </xf>
    <xf numFmtId="0" fontId="0" fillId="0" borderId="5" xfId="0" applyBorder="1" applyAlignment="1">
      <alignment wrapText="1"/>
    </xf>
    <xf numFmtId="0" fontId="0" fillId="0" borderId="6" xfId="0" applyBorder="1" applyAlignment="1">
      <alignment wrapText="1"/>
    </xf>
    <xf numFmtId="0" fontId="0" fillId="0" borderId="7" xfId="0" applyBorder="1" applyAlignment="1">
      <alignment wrapText="1"/>
    </xf>
    <xf numFmtId="0" fontId="0" fillId="0" borderId="8" xfId="0" applyBorder="1" applyAlignment="1">
      <alignment wrapText="1"/>
    </xf>
    <xf numFmtId="49" fontId="0" fillId="0" borderId="0" xfId="0" applyNumberFormat="1" applyAlignment="1">
      <alignment horizontal="center" vertical="center" wrapText="1"/>
    </xf>
    <xf numFmtId="49" fontId="0" fillId="0" borderId="0" xfId="0" applyNumberFormat="1" applyAlignment="1">
      <alignment vertical="center" wrapText="1"/>
    </xf>
    <xf numFmtId="0" fontId="0" fillId="3" borderId="0" xfId="0" applyFill="1" applyAlignment="1">
      <alignment horizontal="center"/>
    </xf>
    <xf numFmtId="1" fontId="0" fillId="3" borderId="0" xfId="0" applyNumberFormat="1" applyFill="1" applyAlignment="1">
      <alignment horizontal="center"/>
    </xf>
    <xf numFmtId="0" fontId="0" fillId="3" borderId="0" xfId="0" applyFill="1" applyAlignment="1">
      <alignment horizontal="center" vertical="center"/>
    </xf>
    <xf numFmtId="1" fontId="0" fillId="3" borderId="0" xfId="0" applyNumberFormat="1" applyFill="1" applyAlignment="1">
      <alignment horizontal="center" vertical="center"/>
    </xf>
    <xf numFmtId="9" fontId="0" fillId="3" borderId="0" xfId="1" applyFont="1" applyFill="1" applyAlignment="1">
      <alignment horizontal="center"/>
    </xf>
    <xf numFmtId="0" fontId="0" fillId="4" borderId="0" xfId="0" applyFill="1" applyAlignment="1">
      <alignment horizontal="center"/>
    </xf>
    <xf numFmtId="1" fontId="0" fillId="4" borderId="0" xfId="0" applyNumberFormat="1" applyFill="1" applyAlignment="1">
      <alignment horizontal="center"/>
    </xf>
    <xf numFmtId="0" fontId="0" fillId="4" borderId="0" xfId="0" applyFill="1" applyAlignment="1">
      <alignment horizontal="center" vertical="center"/>
    </xf>
    <xf numFmtId="1" fontId="0" fillId="4" borderId="0" xfId="0" applyNumberFormat="1" applyFill="1" applyAlignment="1">
      <alignment horizontal="center" vertical="center"/>
    </xf>
    <xf numFmtId="9" fontId="0" fillId="4" borderId="0" xfId="1" applyFont="1" applyFill="1" applyAlignment="1">
      <alignment horizontal="center"/>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10R60</a:t>
            </a:r>
            <a:r>
              <a:rPr lang="en-US" baseline="0"/>
              <a:t> Input TQ from Ecoboost 3.0 TT V6 Crank vs. RPM</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Sheet1!$E$1</c:f>
              <c:strCache>
                <c:ptCount val="1"/>
                <c:pt idx="0">
                  <c:v>Stock Torque @ Crank (lb-ft)</c:v>
                </c:pt>
              </c:strCache>
            </c:strRef>
          </c:tx>
          <c:spPr>
            <a:ln w="19050" cap="rnd">
              <a:solidFill>
                <a:schemeClr val="accent1"/>
              </a:solidFill>
              <a:round/>
            </a:ln>
            <a:effectLst/>
          </c:spPr>
          <c:marker>
            <c:symbol val="circle"/>
            <c:size val="3"/>
            <c:spPr>
              <a:solidFill>
                <a:schemeClr val="accent1"/>
              </a:solidFill>
              <a:ln w="9525">
                <a:solidFill>
                  <a:schemeClr val="accent1"/>
                </a:solidFill>
              </a:ln>
              <a:effectLst/>
            </c:spPr>
          </c:marker>
          <c:xVal>
            <c:numRef>
              <c:f>Sheet1!$A$2:$A$34</c:f>
              <c:numCache>
                <c:formatCode>General</c:formatCode>
                <c:ptCount val="33"/>
                <c:pt idx="0">
                  <c:v>3000</c:v>
                </c:pt>
                <c:pt idx="1">
                  <c:v>3100</c:v>
                </c:pt>
                <c:pt idx="2">
                  <c:v>3200</c:v>
                </c:pt>
                <c:pt idx="3">
                  <c:v>3300</c:v>
                </c:pt>
                <c:pt idx="4">
                  <c:v>3400</c:v>
                </c:pt>
                <c:pt idx="5">
                  <c:v>3500</c:v>
                </c:pt>
                <c:pt idx="6">
                  <c:v>3600</c:v>
                </c:pt>
                <c:pt idx="7">
                  <c:v>3700</c:v>
                </c:pt>
                <c:pt idx="8">
                  <c:v>3800</c:v>
                </c:pt>
                <c:pt idx="9">
                  <c:v>3900</c:v>
                </c:pt>
                <c:pt idx="10">
                  <c:v>4000</c:v>
                </c:pt>
                <c:pt idx="11">
                  <c:v>4100</c:v>
                </c:pt>
                <c:pt idx="12">
                  <c:v>4200</c:v>
                </c:pt>
                <c:pt idx="13">
                  <c:v>4300</c:v>
                </c:pt>
                <c:pt idx="14">
                  <c:v>4400</c:v>
                </c:pt>
                <c:pt idx="15">
                  <c:v>4500</c:v>
                </c:pt>
                <c:pt idx="16">
                  <c:v>4600</c:v>
                </c:pt>
                <c:pt idx="17">
                  <c:v>4700</c:v>
                </c:pt>
                <c:pt idx="18">
                  <c:v>4800</c:v>
                </c:pt>
                <c:pt idx="19">
                  <c:v>4900</c:v>
                </c:pt>
                <c:pt idx="20">
                  <c:v>5000</c:v>
                </c:pt>
                <c:pt idx="21">
                  <c:v>5100</c:v>
                </c:pt>
                <c:pt idx="22">
                  <c:v>5200</c:v>
                </c:pt>
                <c:pt idx="23">
                  <c:v>5300</c:v>
                </c:pt>
                <c:pt idx="24">
                  <c:v>5400</c:v>
                </c:pt>
                <c:pt idx="25">
                  <c:v>5500</c:v>
                </c:pt>
                <c:pt idx="26">
                  <c:v>5600</c:v>
                </c:pt>
                <c:pt idx="27">
                  <c:v>5700</c:v>
                </c:pt>
                <c:pt idx="28">
                  <c:v>5800</c:v>
                </c:pt>
                <c:pt idx="29">
                  <c:v>5900</c:v>
                </c:pt>
                <c:pt idx="30">
                  <c:v>6000</c:v>
                </c:pt>
                <c:pt idx="31">
                  <c:v>6100</c:v>
                </c:pt>
                <c:pt idx="32">
                  <c:v>6200</c:v>
                </c:pt>
              </c:numCache>
            </c:numRef>
          </c:xVal>
          <c:yVal>
            <c:numRef>
              <c:f>Sheet1!$E$2:$E$34</c:f>
              <c:numCache>
                <c:formatCode>0</c:formatCode>
                <c:ptCount val="33"/>
                <c:pt idx="0">
                  <c:v>398.99999999999994</c:v>
                </c:pt>
                <c:pt idx="1">
                  <c:v>405.84</c:v>
                </c:pt>
                <c:pt idx="2">
                  <c:v>410.4</c:v>
                </c:pt>
                <c:pt idx="3">
                  <c:v>405.84</c:v>
                </c:pt>
                <c:pt idx="4">
                  <c:v>405.84</c:v>
                </c:pt>
                <c:pt idx="5">
                  <c:v>405.84</c:v>
                </c:pt>
                <c:pt idx="6">
                  <c:v>405.84</c:v>
                </c:pt>
                <c:pt idx="7">
                  <c:v>405.84</c:v>
                </c:pt>
                <c:pt idx="8">
                  <c:v>405.84</c:v>
                </c:pt>
                <c:pt idx="9">
                  <c:v>405.84</c:v>
                </c:pt>
                <c:pt idx="10">
                  <c:v>405.84</c:v>
                </c:pt>
                <c:pt idx="11">
                  <c:v>405.84</c:v>
                </c:pt>
                <c:pt idx="12">
                  <c:v>405.84</c:v>
                </c:pt>
                <c:pt idx="13">
                  <c:v>404.7</c:v>
                </c:pt>
                <c:pt idx="14">
                  <c:v>401.28</c:v>
                </c:pt>
                <c:pt idx="15">
                  <c:v>398.99999999999994</c:v>
                </c:pt>
                <c:pt idx="16">
                  <c:v>389.87999999999994</c:v>
                </c:pt>
                <c:pt idx="17">
                  <c:v>388.73999999999995</c:v>
                </c:pt>
                <c:pt idx="18">
                  <c:v>388.73999999999995</c:v>
                </c:pt>
                <c:pt idx="19">
                  <c:v>386.46</c:v>
                </c:pt>
                <c:pt idx="20">
                  <c:v>377.34</c:v>
                </c:pt>
                <c:pt idx="21">
                  <c:v>365.93999999999994</c:v>
                </c:pt>
                <c:pt idx="22">
                  <c:v>362.52</c:v>
                </c:pt>
                <c:pt idx="23">
                  <c:v>353.4</c:v>
                </c:pt>
                <c:pt idx="24">
                  <c:v>344.28</c:v>
                </c:pt>
                <c:pt idx="25">
                  <c:v>343.14</c:v>
                </c:pt>
                <c:pt idx="26">
                  <c:v>341.99999999999994</c:v>
                </c:pt>
                <c:pt idx="27">
                  <c:v>338.58</c:v>
                </c:pt>
                <c:pt idx="28">
                  <c:v>319.2</c:v>
                </c:pt>
                <c:pt idx="29">
                  <c:v>307.79999999999995</c:v>
                </c:pt>
                <c:pt idx="30">
                  <c:v>296.39999999999998</c:v>
                </c:pt>
                <c:pt idx="31" formatCode="General">
                  <c:v>285</c:v>
                </c:pt>
                <c:pt idx="32" formatCode="General">
                  <c:v>273.59999999999997</c:v>
                </c:pt>
              </c:numCache>
            </c:numRef>
          </c:yVal>
          <c:smooth val="0"/>
          <c:extLst>
            <c:ext xmlns:c16="http://schemas.microsoft.com/office/drawing/2014/chart" uri="{C3380CC4-5D6E-409C-BE32-E72D297353CC}">
              <c16:uniqueId val="{00000000-E64D-44A0-914E-D4A250F1C889}"/>
            </c:ext>
          </c:extLst>
        </c:ser>
        <c:ser>
          <c:idx val="1"/>
          <c:order val="1"/>
          <c:tx>
            <c:strRef>
              <c:f>Sheet1!$H$1</c:f>
              <c:strCache>
                <c:ptCount val="1"/>
                <c:pt idx="0">
                  <c:v>ProCal Torque @ Crank (lb-ft)</c:v>
                </c:pt>
              </c:strCache>
            </c:strRef>
          </c:tx>
          <c:spPr>
            <a:ln w="19050" cap="rnd">
              <a:solidFill>
                <a:schemeClr val="accent2"/>
              </a:solidFill>
              <a:round/>
            </a:ln>
            <a:effectLst/>
          </c:spPr>
          <c:marker>
            <c:symbol val="circle"/>
            <c:size val="3"/>
            <c:spPr>
              <a:solidFill>
                <a:schemeClr val="accent2"/>
              </a:solidFill>
              <a:ln w="9525">
                <a:solidFill>
                  <a:schemeClr val="accent2"/>
                </a:solidFill>
              </a:ln>
              <a:effectLst/>
            </c:spPr>
          </c:marker>
          <c:xVal>
            <c:numRef>
              <c:f>Sheet1!$A$2:$A$34</c:f>
              <c:numCache>
                <c:formatCode>General</c:formatCode>
                <c:ptCount val="33"/>
                <c:pt idx="0">
                  <c:v>3000</c:v>
                </c:pt>
                <c:pt idx="1">
                  <c:v>3100</c:v>
                </c:pt>
                <c:pt idx="2">
                  <c:v>3200</c:v>
                </c:pt>
                <c:pt idx="3">
                  <c:v>3300</c:v>
                </c:pt>
                <c:pt idx="4">
                  <c:v>3400</c:v>
                </c:pt>
                <c:pt idx="5">
                  <c:v>3500</c:v>
                </c:pt>
                <c:pt idx="6">
                  <c:v>3600</c:v>
                </c:pt>
                <c:pt idx="7">
                  <c:v>3700</c:v>
                </c:pt>
                <c:pt idx="8">
                  <c:v>3800</c:v>
                </c:pt>
                <c:pt idx="9">
                  <c:v>3900</c:v>
                </c:pt>
                <c:pt idx="10">
                  <c:v>4000</c:v>
                </c:pt>
                <c:pt idx="11">
                  <c:v>4100</c:v>
                </c:pt>
                <c:pt idx="12">
                  <c:v>4200</c:v>
                </c:pt>
                <c:pt idx="13">
                  <c:v>4300</c:v>
                </c:pt>
                <c:pt idx="14">
                  <c:v>4400</c:v>
                </c:pt>
                <c:pt idx="15">
                  <c:v>4500</c:v>
                </c:pt>
                <c:pt idx="16">
                  <c:v>4600</c:v>
                </c:pt>
                <c:pt idx="17">
                  <c:v>4700</c:v>
                </c:pt>
                <c:pt idx="18">
                  <c:v>4800</c:v>
                </c:pt>
                <c:pt idx="19">
                  <c:v>4900</c:v>
                </c:pt>
                <c:pt idx="20">
                  <c:v>5000</c:v>
                </c:pt>
                <c:pt idx="21">
                  <c:v>5100</c:v>
                </c:pt>
                <c:pt idx="22">
                  <c:v>5200</c:v>
                </c:pt>
                <c:pt idx="23">
                  <c:v>5300</c:v>
                </c:pt>
                <c:pt idx="24">
                  <c:v>5400</c:v>
                </c:pt>
                <c:pt idx="25">
                  <c:v>5500</c:v>
                </c:pt>
                <c:pt idx="26">
                  <c:v>5600</c:v>
                </c:pt>
                <c:pt idx="27">
                  <c:v>5700</c:v>
                </c:pt>
                <c:pt idx="28">
                  <c:v>5800</c:v>
                </c:pt>
                <c:pt idx="29">
                  <c:v>5900</c:v>
                </c:pt>
                <c:pt idx="30">
                  <c:v>6000</c:v>
                </c:pt>
                <c:pt idx="31">
                  <c:v>6100</c:v>
                </c:pt>
                <c:pt idx="32">
                  <c:v>6200</c:v>
                </c:pt>
              </c:numCache>
            </c:numRef>
          </c:xVal>
          <c:yVal>
            <c:numRef>
              <c:f>Sheet1!$H$2:$H$34</c:f>
              <c:numCache>
                <c:formatCode>0</c:formatCode>
                <c:ptCount val="33"/>
                <c:pt idx="0">
                  <c:v>419.52</c:v>
                </c:pt>
                <c:pt idx="1">
                  <c:v>434.34</c:v>
                </c:pt>
                <c:pt idx="2">
                  <c:v>457.14</c:v>
                </c:pt>
                <c:pt idx="3">
                  <c:v>469.67999999999995</c:v>
                </c:pt>
                <c:pt idx="4">
                  <c:v>484.49999999999994</c:v>
                </c:pt>
                <c:pt idx="5">
                  <c:v>489.05999999999995</c:v>
                </c:pt>
                <c:pt idx="6">
                  <c:v>484.49999999999994</c:v>
                </c:pt>
                <c:pt idx="7">
                  <c:v>479.93999999999994</c:v>
                </c:pt>
                <c:pt idx="8">
                  <c:v>470.81999999999994</c:v>
                </c:pt>
                <c:pt idx="9">
                  <c:v>468.53999999999996</c:v>
                </c:pt>
                <c:pt idx="10">
                  <c:v>467.4</c:v>
                </c:pt>
                <c:pt idx="11">
                  <c:v>467.4</c:v>
                </c:pt>
                <c:pt idx="12">
                  <c:v>466.25999999999993</c:v>
                </c:pt>
                <c:pt idx="13">
                  <c:v>457.14</c:v>
                </c:pt>
                <c:pt idx="14">
                  <c:v>454.85999999999996</c:v>
                </c:pt>
                <c:pt idx="15">
                  <c:v>445.73999999999995</c:v>
                </c:pt>
                <c:pt idx="16">
                  <c:v>434.34</c:v>
                </c:pt>
                <c:pt idx="17">
                  <c:v>424.08</c:v>
                </c:pt>
                <c:pt idx="18">
                  <c:v>420.65999999999997</c:v>
                </c:pt>
                <c:pt idx="19">
                  <c:v>410.4</c:v>
                </c:pt>
                <c:pt idx="20">
                  <c:v>400.14</c:v>
                </c:pt>
                <c:pt idx="21">
                  <c:v>393.29999999999995</c:v>
                </c:pt>
                <c:pt idx="22">
                  <c:v>388.73999999999995</c:v>
                </c:pt>
                <c:pt idx="23">
                  <c:v>386.46</c:v>
                </c:pt>
                <c:pt idx="24">
                  <c:v>381.9</c:v>
                </c:pt>
                <c:pt idx="25">
                  <c:v>377.34</c:v>
                </c:pt>
                <c:pt idx="26">
                  <c:v>375.05999999999995</c:v>
                </c:pt>
                <c:pt idx="27">
                  <c:v>365.93999999999994</c:v>
                </c:pt>
                <c:pt idx="28">
                  <c:v>355.67999999999995</c:v>
                </c:pt>
                <c:pt idx="29">
                  <c:v>351.11999999999995</c:v>
                </c:pt>
                <c:pt idx="30">
                  <c:v>341.99999999999994</c:v>
                </c:pt>
                <c:pt idx="31" formatCode="General">
                  <c:v>330.59999999999997</c:v>
                </c:pt>
                <c:pt idx="32" formatCode="General">
                  <c:v>319.2</c:v>
                </c:pt>
              </c:numCache>
            </c:numRef>
          </c:yVal>
          <c:smooth val="0"/>
          <c:extLst>
            <c:ext xmlns:c16="http://schemas.microsoft.com/office/drawing/2014/chart" uri="{C3380CC4-5D6E-409C-BE32-E72D297353CC}">
              <c16:uniqueId val="{00000001-E64D-44A0-914E-D4A250F1C889}"/>
            </c:ext>
          </c:extLst>
        </c:ser>
        <c:ser>
          <c:idx val="2"/>
          <c:order val="2"/>
          <c:tx>
            <c:strRef>
              <c:f>Sheet1!$B$1</c:f>
              <c:strCache>
                <c:ptCount val="1"/>
                <c:pt idx="0">
                  <c:v>10R60 Max Input TQ</c:v>
                </c:pt>
              </c:strCache>
            </c:strRef>
          </c:tx>
          <c:spPr>
            <a:ln w="19050" cap="rnd">
              <a:solidFill>
                <a:srgbClr val="FF0000"/>
              </a:solidFill>
              <a:round/>
            </a:ln>
            <a:effectLst/>
          </c:spPr>
          <c:marker>
            <c:symbol val="none"/>
          </c:marker>
          <c:xVal>
            <c:numRef>
              <c:f>Sheet1!$A$2:$A$34</c:f>
              <c:numCache>
                <c:formatCode>General</c:formatCode>
                <c:ptCount val="33"/>
                <c:pt idx="0">
                  <c:v>3000</c:v>
                </c:pt>
                <c:pt idx="1">
                  <c:v>3100</c:v>
                </c:pt>
                <c:pt idx="2">
                  <c:v>3200</c:v>
                </c:pt>
                <c:pt idx="3">
                  <c:v>3300</c:v>
                </c:pt>
                <c:pt idx="4">
                  <c:v>3400</c:v>
                </c:pt>
                <c:pt idx="5">
                  <c:v>3500</c:v>
                </c:pt>
                <c:pt idx="6">
                  <c:v>3600</c:v>
                </c:pt>
                <c:pt idx="7">
                  <c:v>3700</c:v>
                </c:pt>
                <c:pt idx="8">
                  <c:v>3800</c:v>
                </c:pt>
                <c:pt idx="9">
                  <c:v>3900</c:v>
                </c:pt>
                <c:pt idx="10">
                  <c:v>4000</c:v>
                </c:pt>
                <c:pt idx="11">
                  <c:v>4100</c:v>
                </c:pt>
                <c:pt idx="12">
                  <c:v>4200</c:v>
                </c:pt>
                <c:pt idx="13">
                  <c:v>4300</c:v>
                </c:pt>
                <c:pt idx="14">
                  <c:v>4400</c:v>
                </c:pt>
                <c:pt idx="15">
                  <c:v>4500</c:v>
                </c:pt>
                <c:pt idx="16">
                  <c:v>4600</c:v>
                </c:pt>
                <c:pt idx="17">
                  <c:v>4700</c:v>
                </c:pt>
                <c:pt idx="18">
                  <c:v>4800</c:v>
                </c:pt>
                <c:pt idx="19">
                  <c:v>4900</c:v>
                </c:pt>
                <c:pt idx="20">
                  <c:v>5000</c:v>
                </c:pt>
                <c:pt idx="21">
                  <c:v>5100</c:v>
                </c:pt>
                <c:pt idx="22">
                  <c:v>5200</c:v>
                </c:pt>
                <c:pt idx="23">
                  <c:v>5300</c:v>
                </c:pt>
                <c:pt idx="24">
                  <c:v>5400</c:v>
                </c:pt>
                <c:pt idx="25">
                  <c:v>5500</c:v>
                </c:pt>
                <c:pt idx="26">
                  <c:v>5600</c:v>
                </c:pt>
                <c:pt idx="27">
                  <c:v>5700</c:v>
                </c:pt>
                <c:pt idx="28">
                  <c:v>5800</c:v>
                </c:pt>
                <c:pt idx="29">
                  <c:v>5900</c:v>
                </c:pt>
                <c:pt idx="30">
                  <c:v>6000</c:v>
                </c:pt>
                <c:pt idx="31">
                  <c:v>6100</c:v>
                </c:pt>
                <c:pt idx="32">
                  <c:v>6200</c:v>
                </c:pt>
              </c:numCache>
            </c:numRef>
          </c:xVal>
          <c:yVal>
            <c:numRef>
              <c:f>Sheet1!$B$2:$B$34</c:f>
              <c:numCache>
                <c:formatCode>General</c:formatCode>
                <c:ptCount val="33"/>
                <c:pt idx="0">
                  <c:v>600</c:v>
                </c:pt>
                <c:pt idx="1">
                  <c:v>600</c:v>
                </c:pt>
                <c:pt idx="2">
                  <c:v>600</c:v>
                </c:pt>
                <c:pt idx="3">
                  <c:v>600</c:v>
                </c:pt>
                <c:pt idx="4">
                  <c:v>600</c:v>
                </c:pt>
                <c:pt idx="5">
                  <c:v>600</c:v>
                </c:pt>
                <c:pt idx="6">
                  <c:v>600</c:v>
                </c:pt>
                <c:pt idx="7">
                  <c:v>600</c:v>
                </c:pt>
                <c:pt idx="8">
                  <c:v>600</c:v>
                </c:pt>
                <c:pt idx="9">
                  <c:v>600</c:v>
                </c:pt>
                <c:pt idx="10">
                  <c:v>600</c:v>
                </c:pt>
                <c:pt idx="11">
                  <c:v>600</c:v>
                </c:pt>
                <c:pt idx="12">
                  <c:v>600</c:v>
                </c:pt>
                <c:pt idx="13">
                  <c:v>600</c:v>
                </c:pt>
                <c:pt idx="14">
                  <c:v>600</c:v>
                </c:pt>
                <c:pt idx="15">
                  <c:v>600</c:v>
                </c:pt>
                <c:pt idx="16">
                  <c:v>600</c:v>
                </c:pt>
                <c:pt idx="17">
                  <c:v>600</c:v>
                </c:pt>
                <c:pt idx="18">
                  <c:v>600</c:v>
                </c:pt>
                <c:pt idx="19">
                  <c:v>600</c:v>
                </c:pt>
                <c:pt idx="20">
                  <c:v>600</c:v>
                </c:pt>
                <c:pt idx="21">
                  <c:v>600</c:v>
                </c:pt>
                <c:pt idx="22">
                  <c:v>600</c:v>
                </c:pt>
                <c:pt idx="23">
                  <c:v>600</c:v>
                </c:pt>
                <c:pt idx="24">
                  <c:v>600</c:v>
                </c:pt>
                <c:pt idx="25">
                  <c:v>600</c:v>
                </c:pt>
                <c:pt idx="26">
                  <c:v>600</c:v>
                </c:pt>
                <c:pt idx="27">
                  <c:v>600</c:v>
                </c:pt>
                <c:pt idx="28">
                  <c:v>600</c:v>
                </c:pt>
                <c:pt idx="29">
                  <c:v>600</c:v>
                </c:pt>
                <c:pt idx="30">
                  <c:v>600</c:v>
                </c:pt>
                <c:pt idx="31">
                  <c:v>600</c:v>
                </c:pt>
                <c:pt idx="32">
                  <c:v>600</c:v>
                </c:pt>
              </c:numCache>
            </c:numRef>
          </c:yVal>
          <c:smooth val="0"/>
          <c:extLst>
            <c:ext xmlns:c16="http://schemas.microsoft.com/office/drawing/2014/chart" uri="{C3380CC4-5D6E-409C-BE32-E72D297353CC}">
              <c16:uniqueId val="{00000002-E64D-44A0-914E-D4A250F1C889}"/>
            </c:ext>
          </c:extLst>
        </c:ser>
        <c:ser>
          <c:idx val="3"/>
          <c:order val="3"/>
          <c:tx>
            <c:strRef>
              <c:f>Sheet1!$C$1</c:f>
              <c:strCache>
                <c:ptCount val="1"/>
                <c:pt idx="0">
                  <c:v>2/3 Derated Input TQ</c:v>
                </c:pt>
              </c:strCache>
            </c:strRef>
          </c:tx>
          <c:spPr>
            <a:ln w="19050" cap="rnd">
              <a:solidFill>
                <a:schemeClr val="accent3">
                  <a:lumMod val="75000"/>
                </a:schemeClr>
              </a:solidFill>
              <a:round/>
            </a:ln>
            <a:effectLst/>
          </c:spPr>
          <c:marker>
            <c:symbol val="none"/>
          </c:marker>
          <c:xVal>
            <c:numRef>
              <c:f>Sheet1!$A$2:$A$34</c:f>
              <c:numCache>
                <c:formatCode>General</c:formatCode>
                <c:ptCount val="33"/>
                <c:pt idx="0">
                  <c:v>3000</c:v>
                </c:pt>
                <c:pt idx="1">
                  <c:v>3100</c:v>
                </c:pt>
                <c:pt idx="2">
                  <c:v>3200</c:v>
                </c:pt>
                <c:pt idx="3">
                  <c:v>3300</c:v>
                </c:pt>
                <c:pt idx="4">
                  <c:v>3400</c:v>
                </c:pt>
                <c:pt idx="5">
                  <c:v>3500</c:v>
                </c:pt>
                <c:pt idx="6">
                  <c:v>3600</c:v>
                </c:pt>
                <c:pt idx="7">
                  <c:v>3700</c:v>
                </c:pt>
                <c:pt idx="8">
                  <c:v>3800</c:v>
                </c:pt>
                <c:pt idx="9">
                  <c:v>3900</c:v>
                </c:pt>
                <c:pt idx="10">
                  <c:v>4000</c:v>
                </c:pt>
                <c:pt idx="11">
                  <c:v>4100</c:v>
                </c:pt>
                <c:pt idx="12">
                  <c:v>4200</c:v>
                </c:pt>
                <c:pt idx="13">
                  <c:v>4300</c:v>
                </c:pt>
                <c:pt idx="14">
                  <c:v>4400</c:v>
                </c:pt>
                <c:pt idx="15">
                  <c:v>4500</c:v>
                </c:pt>
                <c:pt idx="16">
                  <c:v>4600</c:v>
                </c:pt>
                <c:pt idx="17">
                  <c:v>4700</c:v>
                </c:pt>
                <c:pt idx="18">
                  <c:v>4800</c:v>
                </c:pt>
                <c:pt idx="19">
                  <c:v>4900</c:v>
                </c:pt>
                <c:pt idx="20">
                  <c:v>5000</c:v>
                </c:pt>
                <c:pt idx="21">
                  <c:v>5100</c:v>
                </c:pt>
                <c:pt idx="22">
                  <c:v>5200</c:v>
                </c:pt>
                <c:pt idx="23">
                  <c:v>5300</c:v>
                </c:pt>
                <c:pt idx="24">
                  <c:v>5400</c:v>
                </c:pt>
                <c:pt idx="25">
                  <c:v>5500</c:v>
                </c:pt>
                <c:pt idx="26">
                  <c:v>5600</c:v>
                </c:pt>
                <c:pt idx="27">
                  <c:v>5700</c:v>
                </c:pt>
                <c:pt idx="28">
                  <c:v>5800</c:v>
                </c:pt>
                <c:pt idx="29">
                  <c:v>5900</c:v>
                </c:pt>
                <c:pt idx="30">
                  <c:v>6000</c:v>
                </c:pt>
                <c:pt idx="31">
                  <c:v>6100</c:v>
                </c:pt>
                <c:pt idx="32">
                  <c:v>6200</c:v>
                </c:pt>
              </c:numCache>
            </c:numRef>
          </c:xVal>
          <c:yVal>
            <c:numRef>
              <c:f>Sheet1!$C$2:$C$34</c:f>
              <c:numCache>
                <c:formatCode>General</c:formatCode>
                <c:ptCount val="33"/>
                <c:pt idx="0">
                  <c:v>400</c:v>
                </c:pt>
                <c:pt idx="1">
                  <c:v>400</c:v>
                </c:pt>
                <c:pt idx="2">
                  <c:v>400</c:v>
                </c:pt>
                <c:pt idx="3">
                  <c:v>400</c:v>
                </c:pt>
                <c:pt idx="4">
                  <c:v>400</c:v>
                </c:pt>
                <c:pt idx="5">
                  <c:v>400</c:v>
                </c:pt>
                <c:pt idx="6">
                  <c:v>400</c:v>
                </c:pt>
                <c:pt idx="7">
                  <c:v>400</c:v>
                </c:pt>
                <c:pt idx="8">
                  <c:v>400</c:v>
                </c:pt>
                <c:pt idx="9">
                  <c:v>400</c:v>
                </c:pt>
                <c:pt idx="10">
                  <c:v>400</c:v>
                </c:pt>
                <c:pt idx="11">
                  <c:v>400</c:v>
                </c:pt>
                <c:pt idx="12">
                  <c:v>400</c:v>
                </c:pt>
                <c:pt idx="13">
                  <c:v>400</c:v>
                </c:pt>
                <c:pt idx="14">
                  <c:v>400</c:v>
                </c:pt>
                <c:pt idx="15">
                  <c:v>400</c:v>
                </c:pt>
                <c:pt idx="16">
                  <c:v>400</c:v>
                </c:pt>
                <c:pt idx="17">
                  <c:v>400</c:v>
                </c:pt>
                <c:pt idx="18">
                  <c:v>400</c:v>
                </c:pt>
                <c:pt idx="19">
                  <c:v>400</c:v>
                </c:pt>
                <c:pt idx="20">
                  <c:v>400</c:v>
                </c:pt>
                <c:pt idx="21">
                  <c:v>400</c:v>
                </c:pt>
                <c:pt idx="22">
                  <c:v>400</c:v>
                </c:pt>
                <c:pt idx="23">
                  <c:v>400</c:v>
                </c:pt>
                <c:pt idx="24">
                  <c:v>400</c:v>
                </c:pt>
                <c:pt idx="25">
                  <c:v>400</c:v>
                </c:pt>
                <c:pt idx="26">
                  <c:v>400</c:v>
                </c:pt>
                <c:pt idx="27">
                  <c:v>400</c:v>
                </c:pt>
                <c:pt idx="28">
                  <c:v>400</c:v>
                </c:pt>
                <c:pt idx="29">
                  <c:v>400</c:v>
                </c:pt>
                <c:pt idx="30">
                  <c:v>400</c:v>
                </c:pt>
                <c:pt idx="31">
                  <c:v>400</c:v>
                </c:pt>
                <c:pt idx="32">
                  <c:v>400</c:v>
                </c:pt>
              </c:numCache>
            </c:numRef>
          </c:yVal>
          <c:smooth val="0"/>
          <c:extLst>
            <c:ext xmlns:c16="http://schemas.microsoft.com/office/drawing/2014/chart" uri="{C3380CC4-5D6E-409C-BE32-E72D297353CC}">
              <c16:uniqueId val="{00000003-E64D-44A0-914E-D4A250F1C889}"/>
            </c:ext>
          </c:extLst>
        </c:ser>
        <c:ser>
          <c:idx val="4"/>
          <c:order val="4"/>
          <c:tx>
            <c:strRef>
              <c:f>Sheet1!$J$1</c:f>
              <c:strCache>
                <c:ptCount val="1"/>
                <c:pt idx="0">
                  <c:v>IDEAL ProCal Torque @ Crank (lb-ft)</c:v>
                </c:pt>
              </c:strCache>
            </c:strRef>
          </c:tx>
          <c:spPr>
            <a:ln w="19050" cap="rnd">
              <a:solidFill>
                <a:srgbClr val="C00000"/>
              </a:solidFill>
              <a:round/>
            </a:ln>
            <a:effectLst/>
          </c:spPr>
          <c:marker>
            <c:symbol val="circle"/>
            <c:size val="3"/>
            <c:spPr>
              <a:solidFill>
                <a:srgbClr val="C00000"/>
              </a:solidFill>
              <a:ln w="9525">
                <a:solidFill>
                  <a:srgbClr val="C00000"/>
                </a:solidFill>
              </a:ln>
              <a:effectLst/>
            </c:spPr>
          </c:marker>
          <c:xVal>
            <c:numRef>
              <c:f>Sheet1!$A$2:$A$34</c:f>
              <c:numCache>
                <c:formatCode>General</c:formatCode>
                <c:ptCount val="33"/>
                <c:pt idx="0">
                  <c:v>3000</c:v>
                </c:pt>
                <c:pt idx="1">
                  <c:v>3100</c:v>
                </c:pt>
                <c:pt idx="2">
                  <c:v>3200</c:v>
                </c:pt>
                <c:pt idx="3">
                  <c:v>3300</c:v>
                </c:pt>
                <c:pt idx="4">
                  <c:v>3400</c:v>
                </c:pt>
                <c:pt idx="5">
                  <c:v>3500</c:v>
                </c:pt>
                <c:pt idx="6">
                  <c:v>3600</c:v>
                </c:pt>
                <c:pt idx="7">
                  <c:v>3700</c:v>
                </c:pt>
                <c:pt idx="8">
                  <c:v>3800</c:v>
                </c:pt>
                <c:pt idx="9">
                  <c:v>3900</c:v>
                </c:pt>
                <c:pt idx="10">
                  <c:v>4000</c:v>
                </c:pt>
                <c:pt idx="11">
                  <c:v>4100</c:v>
                </c:pt>
                <c:pt idx="12">
                  <c:v>4200</c:v>
                </c:pt>
                <c:pt idx="13">
                  <c:v>4300</c:v>
                </c:pt>
                <c:pt idx="14">
                  <c:v>4400</c:v>
                </c:pt>
                <c:pt idx="15">
                  <c:v>4500</c:v>
                </c:pt>
                <c:pt idx="16">
                  <c:v>4600</c:v>
                </c:pt>
                <c:pt idx="17">
                  <c:v>4700</c:v>
                </c:pt>
                <c:pt idx="18">
                  <c:v>4800</c:v>
                </c:pt>
                <c:pt idx="19">
                  <c:v>4900</c:v>
                </c:pt>
                <c:pt idx="20">
                  <c:v>5000</c:v>
                </c:pt>
                <c:pt idx="21">
                  <c:v>5100</c:v>
                </c:pt>
                <c:pt idx="22">
                  <c:v>5200</c:v>
                </c:pt>
                <c:pt idx="23">
                  <c:v>5300</c:v>
                </c:pt>
                <c:pt idx="24">
                  <c:v>5400</c:v>
                </c:pt>
                <c:pt idx="25">
                  <c:v>5500</c:v>
                </c:pt>
                <c:pt idx="26">
                  <c:v>5600</c:v>
                </c:pt>
                <c:pt idx="27">
                  <c:v>5700</c:v>
                </c:pt>
                <c:pt idx="28">
                  <c:v>5800</c:v>
                </c:pt>
                <c:pt idx="29">
                  <c:v>5900</c:v>
                </c:pt>
                <c:pt idx="30">
                  <c:v>6000</c:v>
                </c:pt>
                <c:pt idx="31">
                  <c:v>6100</c:v>
                </c:pt>
                <c:pt idx="32">
                  <c:v>6200</c:v>
                </c:pt>
              </c:numCache>
            </c:numRef>
          </c:xVal>
          <c:yVal>
            <c:numRef>
              <c:f>Sheet1!$J$2:$J$34</c:f>
              <c:numCache>
                <c:formatCode>0</c:formatCode>
                <c:ptCount val="33"/>
                <c:pt idx="0">
                  <c:v>459.37439999999998</c:v>
                </c:pt>
                <c:pt idx="1">
                  <c:v>475.60229999999996</c:v>
                </c:pt>
                <c:pt idx="2">
                  <c:v>500.56829999999997</c:v>
                </c:pt>
                <c:pt idx="3">
                  <c:v>514.29959999999994</c:v>
                </c:pt>
                <c:pt idx="4">
                  <c:v>530.52749999999992</c:v>
                </c:pt>
                <c:pt idx="5">
                  <c:v>535.52069999999992</c:v>
                </c:pt>
                <c:pt idx="6">
                  <c:v>530.52749999999992</c:v>
                </c:pt>
                <c:pt idx="7">
                  <c:v>525.53429999999992</c:v>
                </c:pt>
                <c:pt idx="8">
                  <c:v>515.54789999999991</c:v>
                </c:pt>
                <c:pt idx="9">
                  <c:v>513.05129999999997</c:v>
                </c:pt>
                <c:pt idx="10">
                  <c:v>511.80299999999994</c:v>
                </c:pt>
                <c:pt idx="11">
                  <c:v>511.80299999999994</c:v>
                </c:pt>
                <c:pt idx="12">
                  <c:v>510.55469999999991</c:v>
                </c:pt>
                <c:pt idx="13">
                  <c:v>500.56829999999997</c:v>
                </c:pt>
                <c:pt idx="14">
                  <c:v>498.07169999999996</c:v>
                </c:pt>
                <c:pt idx="15">
                  <c:v>488.08529999999996</c:v>
                </c:pt>
                <c:pt idx="16">
                  <c:v>475.60229999999996</c:v>
                </c:pt>
                <c:pt idx="17">
                  <c:v>464.36759999999998</c:v>
                </c:pt>
                <c:pt idx="18">
                  <c:v>460.62269999999995</c:v>
                </c:pt>
                <c:pt idx="19">
                  <c:v>449.38799999999998</c:v>
                </c:pt>
                <c:pt idx="20">
                  <c:v>438.1533</c:v>
                </c:pt>
                <c:pt idx="21">
                  <c:v>430.66349999999994</c:v>
                </c:pt>
                <c:pt idx="22">
                  <c:v>425.67029999999994</c:v>
                </c:pt>
                <c:pt idx="23">
                  <c:v>423.17369999999994</c:v>
                </c:pt>
                <c:pt idx="24">
                  <c:v>418.18049999999994</c:v>
                </c:pt>
                <c:pt idx="25">
                  <c:v>413.18729999999994</c:v>
                </c:pt>
                <c:pt idx="26">
                  <c:v>410.69069999999994</c:v>
                </c:pt>
                <c:pt idx="27">
                  <c:v>400.70429999999993</c:v>
                </c:pt>
                <c:pt idx="28">
                  <c:v>389.46959999999996</c:v>
                </c:pt>
                <c:pt idx="29">
                  <c:v>384.47639999999996</c:v>
                </c:pt>
                <c:pt idx="30">
                  <c:v>374.48999999999995</c:v>
                </c:pt>
                <c:pt idx="31">
                  <c:v>362.00699999999995</c:v>
                </c:pt>
                <c:pt idx="32">
                  <c:v>349.524</c:v>
                </c:pt>
              </c:numCache>
            </c:numRef>
          </c:yVal>
          <c:smooth val="0"/>
          <c:extLst>
            <c:ext xmlns:c16="http://schemas.microsoft.com/office/drawing/2014/chart" uri="{C3380CC4-5D6E-409C-BE32-E72D297353CC}">
              <c16:uniqueId val="{00000000-7927-499C-9B98-CBA753E1C946}"/>
            </c:ext>
          </c:extLst>
        </c:ser>
        <c:dLbls>
          <c:showLegendKey val="0"/>
          <c:showVal val="0"/>
          <c:showCatName val="0"/>
          <c:showSerName val="0"/>
          <c:showPercent val="0"/>
          <c:showBubbleSize val="0"/>
        </c:dLbls>
        <c:axId val="1399923392"/>
        <c:axId val="1399908992"/>
      </c:scatterChart>
      <c:valAx>
        <c:axId val="1399923392"/>
        <c:scaling>
          <c:orientation val="minMax"/>
          <c:min val="30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RPM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99908992"/>
        <c:crosses val="autoZero"/>
        <c:crossBetween val="midCat"/>
      </c:valAx>
      <c:valAx>
        <c:axId val="1399908992"/>
        <c:scaling>
          <c:orientation val="minMax"/>
          <c:max val="700"/>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Input</a:t>
                </a:r>
                <a:r>
                  <a:rPr lang="en-US" baseline="0"/>
                  <a:t> torque from Ecoboost 3.0L TT V6 to 10R60 Transmission (lb-ft)</a:t>
                </a:r>
              </a:p>
            </c:rich>
          </c:tx>
          <c:layout>
            <c:manualLayout>
              <c:xMode val="edge"/>
              <c:yMode val="edge"/>
              <c:x val="8.6821705426356581E-3"/>
              <c:y val="0.18722314799503051"/>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99923392"/>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baseline="0"/>
              <a:t>Ecoboost 3.0 TT V6 Power vs. RPM</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1"/>
          <c:order val="0"/>
          <c:tx>
            <c:strRef>
              <c:f>Sheet1!$F$1</c:f>
              <c:strCache>
                <c:ptCount val="1"/>
                <c:pt idx="0">
                  <c:v>Stock Power @ Crank (hp)</c:v>
                </c:pt>
              </c:strCache>
            </c:strRef>
          </c:tx>
          <c:spPr>
            <a:ln w="19050" cap="rnd">
              <a:solidFill>
                <a:schemeClr val="accent1"/>
              </a:solidFill>
              <a:round/>
            </a:ln>
            <a:effectLst/>
          </c:spPr>
          <c:marker>
            <c:symbol val="circle"/>
            <c:size val="3"/>
            <c:spPr>
              <a:solidFill>
                <a:schemeClr val="accent1"/>
              </a:solidFill>
              <a:ln w="9525">
                <a:solidFill>
                  <a:schemeClr val="accent1"/>
                </a:solidFill>
              </a:ln>
              <a:effectLst/>
            </c:spPr>
          </c:marker>
          <c:xVal>
            <c:numRef>
              <c:f>Sheet1!$A$2:$A$34</c:f>
              <c:numCache>
                <c:formatCode>General</c:formatCode>
                <c:ptCount val="33"/>
                <c:pt idx="0">
                  <c:v>3000</c:v>
                </c:pt>
                <c:pt idx="1">
                  <c:v>3100</c:v>
                </c:pt>
                <c:pt idx="2">
                  <c:v>3200</c:v>
                </c:pt>
                <c:pt idx="3">
                  <c:v>3300</c:v>
                </c:pt>
                <c:pt idx="4">
                  <c:v>3400</c:v>
                </c:pt>
                <c:pt idx="5">
                  <c:v>3500</c:v>
                </c:pt>
                <c:pt idx="6">
                  <c:v>3600</c:v>
                </c:pt>
                <c:pt idx="7">
                  <c:v>3700</c:v>
                </c:pt>
                <c:pt idx="8">
                  <c:v>3800</c:v>
                </c:pt>
                <c:pt idx="9">
                  <c:v>3900</c:v>
                </c:pt>
                <c:pt idx="10">
                  <c:v>4000</c:v>
                </c:pt>
                <c:pt idx="11">
                  <c:v>4100</c:v>
                </c:pt>
                <c:pt idx="12">
                  <c:v>4200</c:v>
                </c:pt>
                <c:pt idx="13">
                  <c:v>4300</c:v>
                </c:pt>
                <c:pt idx="14">
                  <c:v>4400</c:v>
                </c:pt>
                <c:pt idx="15">
                  <c:v>4500</c:v>
                </c:pt>
                <c:pt idx="16">
                  <c:v>4600</c:v>
                </c:pt>
                <c:pt idx="17">
                  <c:v>4700</c:v>
                </c:pt>
                <c:pt idx="18">
                  <c:v>4800</c:v>
                </c:pt>
                <c:pt idx="19">
                  <c:v>4900</c:v>
                </c:pt>
                <c:pt idx="20">
                  <c:v>5000</c:v>
                </c:pt>
                <c:pt idx="21">
                  <c:v>5100</c:v>
                </c:pt>
                <c:pt idx="22">
                  <c:v>5200</c:v>
                </c:pt>
                <c:pt idx="23">
                  <c:v>5300</c:v>
                </c:pt>
                <c:pt idx="24">
                  <c:v>5400</c:v>
                </c:pt>
                <c:pt idx="25">
                  <c:v>5500</c:v>
                </c:pt>
                <c:pt idx="26">
                  <c:v>5600</c:v>
                </c:pt>
                <c:pt idx="27">
                  <c:v>5700</c:v>
                </c:pt>
                <c:pt idx="28">
                  <c:v>5800</c:v>
                </c:pt>
                <c:pt idx="29">
                  <c:v>5900</c:v>
                </c:pt>
                <c:pt idx="30">
                  <c:v>6000</c:v>
                </c:pt>
                <c:pt idx="31">
                  <c:v>6100</c:v>
                </c:pt>
                <c:pt idx="32">
                  <c:v>6200</c:v>
                </c:pt>
              </c:numCache>
            </c:numRef>
          </c:xVal>
          <c:yVal>
            <c:numRef>
              <c:f>Sheet1!$F$2:$F$34</c:f>
              <c:numCache>
                <c:formatCode>0</c:formatCode>
                <c:ptCount val="33"/>
                <c:pt idx="0">
                  <c:v>227.91317593297788</c:v>
                </c:pt>
                <c:pt idx="1">
                  <c:v>239.54760091393754</c:v>
                </c:pt>
                <c:pt idx="2">
                  <c:v>250.05331302361006</c:v>
                </c:pt>
                <c:pt idx="3">
                  <c:v>255.00228484386901</c:v>
                </c:pt>
                <c:pt idx="4">
                  <c:v>262.72962680883472</c:v>
                </c:pt>
                <c:pt idx="5">
                  <c:v>270.45696877380044</c:v>
                </c:pt>
                <c:pt idx="6">
                  <c:v>278.18431073876616</c:v>
                </c:pt>
                <c:pt idx="7">
                  <c:v>285.91165270373193</c:v>
                </c:pt>
                <c:pt idx="8">
                  <c:v>293.63899466869765</c:v>
                </c:pt>
                <c:pt idx="9">
                  <c:v>301.36633663366337</c:v>
                </c:pt>
                <c:pt idx="10">
                  <c:v>309.09367859862908</c:v>
                </c:pt>
                <c:pt idx="11">
                  <c:v>316.8210205635948</c:v>
                </c:pt>
                <c:pt idx="12">
                  <c:v>324.54836252856057</c:v>
                </c:pt>
                <c:pt idx="13">
                  <c:v>331.34234577303886</c:v>
                </c:pt>
                <c:pt idx="14">
                  <c:v>336.18278750952015</c:v>
                </c:pt>
                <c:pt idx="15">
                  <c:v>341.86976389946682</c:v>
                </c:pt>
                <c:pt idx="16">
                  <c:v>341.47905559786744</c:v>
                </c:pt>
                <c:pt idx="17">
                  <c:v>347.88233054074635</c:v>
                </c:pt>
                <c:pt idx="18">
                  <c:v>355.28408225437926</c:v>
                </c:pt>
                <c:pt idx="19">
                  <c:v>360.55864432597104</c:v>
                </c:pt>
                <c:pt idx="20">
                  <c:v>359.23457730388418</c:v>
                </c:pt>
                <c:pt idx="21">
                  <c:v>355.34920030464582</c:v>
                </c:pt>
                <c:pt idx="22">
                  <c:v>358.93069306930693</c:v>
                </c:pt>
                <c:pt idx="23">
                  <c:v>356.62985529322157</c:v>
                </c:pt>
                <c:pt idx="24">
                  <c:v>353.98172124904795</c:v>
                </c:pt>
                <c:pt idx="25">
                  <c:v>359.34310738766186</c:v>
                </c:pt>
                <c:pt idx="26">
                  <c:v>364.66108149276459</c:v>
                </c:pt>
                <c:pt idx="27">
                  <c:v>367.46115765422695</c:v>
                </c:pt>
                <c:pt idx="28">
                  <c:v>352.50571210967252</c:v>
                </c:pt>
                <c:pt idx="29">
                  <c:v>345.77684691546074</c:v>
                </c:pt>
                <c:pt idx="30">
                  <c:v>338.61386138613858</c:v>
                </c:pt>
                <c:pt idx="31">
                  <c:v>331.01675552170599</c:v>
                </c:pt>
                <c:pt idx="32">
                  <c:v>322.98552932216296</c:v>
                </c:pt>
              </c:numCache>
            </c:numRef>
          </c:yVal>
          <c:smooth val="0"/>
          <c:extLst>
            <c:ext xmlns:c16="http://schemas.microsoft.com/office/drawing/2014/chart" uri="{C3380CC4-5D6E-409C-BE32-E72D297353CC}">
              <c16:uniqueId val="{00000007-3025-451C-B4FE-7D1574F72B69}"/>
            </c:ext>
          </c:extLst>
        </c:ser>
        <c:ser>
          <c:idx val="3"/>
          <c:order val="1"/>
          <c:tx>
            <c:strRef>
              <c:f>Sheet1!$I$1</c:f>
              <c:strCache>
                <c:ptCount val="1"/>
                <c:pt idx="0">
                  <c:v>ProCal Power @ Crank (hp)</c:v>
                </c:pt>
              </c:strCache>
            </c:strRef>
          </c:tx>
          <c:spPr>
            <a:ln w="19050" cap="rnd">
              <a:solidFill>
                <a:schemeClr val="accent2"/>
              </a:solidFill>
              <a:round/>
            </a:ln>
            <a:effectLst/>
          </c:spPr>
          <c:marker>
            <c:symbol val="circle"/>
            <c:size val="3"/>
            <c:spPr>
              <a:solidFill>
                <a:schemeClr val="accent2"/>
              </a:solidFill>
              <a:ln w="9525">
                <a:solidFill>
                  <a:schemeClr val="accent2"/>
                </a:solidFill>
              </a:ln>
              <a:effectLst/>
            </c:spPr>
          </c:marker>
          <c:xVal>
            <c:numRef>
              <c:f>Sheet1!$A$2:$A$34</c:f>
              <c:numCache>
                <c:formatCode>General</c:formatCode>
                <c:ptCount val="33"/>
                <c:pt idx="0">
                  <c:v>3000</c:v>
                </c:pt>
                <c:pt idx="1">
                  <c:v>3100</c:v>
                </c:pt>
                <c:pt idx="2">
                  <c:v>3200</c:v>
                </c:pt>
                <c:pt idx="3">
                  <c:v>3300</c:v>
                </c:pt>
                <c:pt idx="4">
                  <c:v>3400</c:v>
                </c:pt>
                <c:pt idx="5">
                  <c:v>3500</c:v>
                </c:pt>
                <c:pt idx="6">
                  <c:v>3600</c:v>
                </c:pt>
                <c:pt idx="7">
                  <c:v>3700</c:v>
                </c:pt>
                <c:pt idx="8">
                  <c:v>3800</c:v>
                </c:pt>
                <c:pt idx="9">
                  <c:v>3900</c:v>
                </c:pt>
                <c:pt idx="10">
                  <c:v>4000</c:v>
                </c:pt>
                <c:pt idx="11">
                  <c:v>4100</c:v>
                </c:pt>
                <c:pt idx="12">
                  <c:v>4200</c:v>
                </c:pt>
                <c:pt idx="13">
                  <c:v>4300</c:v>
                </c:pt>
                <c:pt idx="14">
                  <c:v>4400</c:v>
                </c:pt>
                <c:pt idx="15">
                  <c:v>4500</c:v>
                </c:pt>
                <c:pt idx="16">
                  <c:v>4600</c:v>
                </c:pt>
                <c:pt idx="17">
                  <c:v>4700</c:v>
                </c:pt>
                <c:pt idx="18">
                  <c:v>4800</c:v>
                </c:pt>
                <c:pt idx="19">
                  <c:v>4900</c:v>
                </c:pt>
                <c:pt idx="20">
                  <c:v>5000</c:v>
                </c:pt>
                <c:pt idx="21">
                  <c:v>5100</c:v>
                </c:pt>
                <c:pt idx="22">
                  <c:v>5200</c:v>
                </c:pt>
                <c:pt idx="23">
                  <c:v>5300</c:v>
                </c:pt>
                <c:pt idx="24">
                  <c:v>5400</c:v>
                </c:pt>
                <c:pt idx="25">
                  <c:v>5500</c:v>
                </c:pt>
                <c:pt idx="26">
                  <c:v>5600</c:v>
                </c:pt>
                <c:pt idx="27">
                  <c:v>5700</c:v>
                </c:pt>
                <c:pt idx="28">
                  <c:v>5800</c:v>
                </c:pt>
                <c:pt idx="29">
                  <c:v>5900</c:v>
                </c:pt>
                <c:pt idx="30">
                  <c:v>6000</c:v>
                </c:pt>
                <c:pt idx="31">
                  <c:v>6100</c:v>
                </c:pt>
                <c:pt idx="32">
                  <c:v>6200</c:v>
                </c:pt>
              </c:numCache>
            </c:numRef>
          </c:xVal>
          <c:yVal>
            <c:numRef>
              <c:f>Sheet1!$I$2:$I$34</c:f>
              <c:numCache>
                <c:formatCode>0</c:formatCode>
                <c:ptCount val="33"/>
                <c:pt idx="0">
                  <c:v>239.63442498095964</c:v>
                </c:pt>
                <c:pt idx="1">
                  <c:v>256.36976389946688</c:v>
                </c:pt>
                <c:pt idx="2">
                  <c:v>278.53160700685453</c:v>
                </c:pt>
                <c:pt idx="3">
                  <c:v>295.11500380807308</c:v>
                </c:pt>
                <c:pt idx="4">
                  <c:v>313.65194211728863</c:v>
                </c:pt>
                <c:pt idx="5">
                  <c:v>325.91584158415839</c:v>
                </c:pt>
                <c:pt idx="6">
                  <c:v>332.10205635948205</c:v>
                </c:pt>
                <c:pt idx="7">
                  <c:v>338.11462300076158</c:v>
                </c:pt>
                <c:pt idx="8">
                  <c:v>340.65422696115763</c:v>
                </c:pt>
                <c:pt idx="9">
                  <c:v>347.92574257425736</c:v>
                </c:pt>
                <c:pt idx="10">
                  <c:v>355.978674790556</c:v>
                </c:pt>
                <c:pt idx="11">
                  <c:v>364.8781416603199</c:v>
                </c:pt>
                <c:pt idx="12">
                  <c:v>372.86595582635181</c:v>
                </c:pt>
                <c:pt idx="13">
                  <c:v>374.27684691546079</c:v>
                </c:pt>
                <c:pt idx="14">
                  <c:v>381.07083015993902</c:v>
                </c:pt>
                <c:pt idx="15">
                  <c:v>381.91736481340439</c:v>
                </c:pt>
                <c:pt idx="16">
                  <c:v>380.4196496572734</c:v>
                </c:pt>
                <c:pt idx="17">
                  <c:v>379.50799695354152</c:v>
                </c:pt>
                <c:pt idx="18">
                  <c:v>384.45696877380044</c:v>
                </c:pt>
                <c:pt idx="19">
                  <c:v>382.89413556740288</c:v>
                </c:pt>
                <c:pt idx="20">
                  <c:v>380.94059405940595</c:v>
                </c:pt>
                <c:pt idx="21">
                  <c:v>381.91736481340439</c:v>
                </c:pt>
                <c:pt idx="22">
                  <c:v>384.89108910891082</c:v>
                </c:pt>
                <c:pt idx="23">
                  <c:v>389.99200304645848</c:v>
                </c:pt>
                <c:pt idx="24">
                  <c:v>392.6618431073876</c:v>
                </c:pt>
                <c:pt idx="25">
                  <c:v>395.15803503427259</c:v>
                </c:pt>
                <c:pt idx="26">
                  <c:v>399.91165270373182</c:v>
                </c:pt>
                <c:pt idx="27">
                  <c:v>397.15498857578064</c:v>
                </c:pt>
                <c:pt idx="28">
                  <c:v>392.79207920792072</c:v>
                </c:pt>
                <c:pt idx="29">
                  <c:v>394.4417364813404</c:v>
                </c:pt>
                <c:pt idx="30">
                  <c:v>390.70830159939067</c:v>
                </c:pt>
                <c:pt idx="31">
                  <c:v>383.97943640517894</c:v>
                </c:pt>
                <c:pt idx="32">
                  <c:v>376.81645087585684</c:v>
                </c:pt>
              </c:numCache>
            </c:numRef>
          </c:yVal>
          <c:smooth val="0"/>
          <c:extLst>
            <c:ext xmlns:c16="http://schemas.microsoft.com/office/drawing/2014/chart" uri="{C3380CC4-5D6E-409C-BE32-E72D297353CC}">
              <c16:uniqueId val="{00000009-3025-451C-B4FE-7D1574F72B69}"/>
            </c:ext>
          </c:extLst>
        </c:ser>
        <c:ser>
          <c:idx val="0"/>
          <c:order val="2"/>
          <c:tx>
            <c:strRef>
              <c:f>Sheet1!$K$1</c:f>
              <c:strCache>
                <c:ptCount val="1"/>
                <c:pt idx="0">
                  <c:v>IDEAL ProCal Power @ Crank (hp)</c:v>
                </c:pt>
              </c:strCache>
            </c:strRef>
          </c:tx>
          <c:spPr>
            <a:ln w="19050" cap="rnd">
              <a:solidFill>
                <a:srgbClr val="C00000"/>
              </a:solidFill>
              <a:round/>
            </a:ln>
            <a:effectLst/>
          </c:spPr>
          <c:marker>
            <c:symbol val="circle"/>
            <c:size val="3"/>
            <c:spPr>
              <a:solidFill>
                <a:srgbClr val="C00000"/>
              </a:solidFill>
              <a:ln w="9525">
                <a:solidFill>
                  <a:srgbClr val="C00000"/>
                </a:solidFill>
              </a:ln>
              <a:effectLst/>
            </c:spPr>
          </c:marker>
          <c:xVal>
            <c:numRef>
              <c:f>Sheet1!$A$2:$A$34</c:f>
              <c:numCache>
                <c:formatCode>General</c:formatCode>
                <c:ptCount val="33"/>
                <c:pt idx="0">
                  <c:v>3000</c:v>
                </c:pt>
                <c:pt idx="1">
                  <c:v>3100</c:v>
                </c:pt>
                <c:pt idx="2">
                  <c:v>3200</c:v>
                </c:pt>
                <c:pt idx="3">
                  <c:v>3300</c:v>
                </c:pt>
                <c:pt idx="4">
                  <c:v>3400</c:v>
                </c:pt>
                <c:pt idx="5">
                  <c:v>3500</c:v>
                </c:pt>
                <c:pt idx="6">
                  <c:v>3600</c:v>
                </c:pt>
                <c:pt idx="7">
                  <c:v>3700</c:v>
                </c:pt>
                <c:pt idx="8">
                  <c:v>3800</c:v>
                </c:pt>
                <c:pt idx="9">
                  <c:v>3900</c:v>
                </c:pt>
                <c:pt idx="10">
                  <c:v>4000</c:v>
                </c:pt>
                <c:pt idx="11">
                  <c:v>4100</c:v>
                </c:pt>
                <c:pt idx="12">
                  <c:v>4200</c:v>
                </c:pt>
                <c:pt idx="13">
                  <c:v>4300</c:v>
                </c:pt>
                <c:pt idx="14">
                  <c:v>4400</c:v>
                </c:pt>
                <c:pt idx="15">
                  <c:v>4500</c:v>
                </c:pt>
                <c:pt idx="16">
                  <c:v>4600</c:v>
                </c:pt>
                <c:pt idx="17">
                  <c:v>4700</c:v>
                </c:pt>
                <c:pt idx="18">
                  <c:v>4800</c:v>
                </c:pt>
                <c:pt idx="19">
                  <c:v>4900</c:v>
                </c:pt>
                <c:pt idx="20">
                  <c:v>5000</c:v>
                </c:pt>
                <c:pt idx="21">
                  <c:v>5100</c:v>
                </c:pt>
                <c:pt idx="22">
                  <c:v>5200</c:v>
                </c:pt>
                <c:pt idx="23">
                  <c:v>5300</c:v>
                </c:pt>
                <c:pt idx="24">
                  <c:v>5400</c:v>
                </c:pt>
                <c:pt idx="25">
                  <c:v>5500</c:v>
                </c:pt>
                <c:pt idx="26">
                  <c:v>5600</c:v>
                </c:pt>
                <c:pt idx="27">
                  <c:v>5700</c:v>
                </c:pt>
                <c:pt idx="28">
                  <c:v>5800</c:v>
                </c:pt>
                <c:pt idx="29">
                  <c:v>5900</c:v>
                </c:pt>
                <c:pt idx="30">
                  <c:v>6000</c:v>
                </c:pt>
                <c:pt idx="31">
                  <c:v>6100</c:v>
                </c:pt>
                <c:pt idx="32">
                  <c:v>6200</c:v>
                </c:pt>
              </c:numCache>
            </c:numRef>
          </c:xVal>
          <c:yVal>
            <c:numRef>
              <c:f>Sheet1!$K$2:$K$34</c:f>
              <c:numCache>
                <c:formatCode>0</c:formatCode>
                <c:ptCount val="33"/>
                <c:pt idx="0">
                  <c:v>262.39969535415077</c:v>
                </c:pt>
                <c:pt idx="1">
                  <c:v>280.7248914699162</c:v>
                </c:pt>
                <c:pt idx="2">
                  <c:v>304.99210967250571</c:v>
                </c:pt>
                <c:pt idx="3">
                  <c:v>323.15092916984003</c:v>
                </c:pt>
                <c:pt idx="4">
                  <c:v>343.44887661843103</c:v>
                </c:pt>
                <c:pt idx="5">
                  <c:v>356.87784653465343</c:v>
                </c:pt>
                <c:pt idx="6">
                  <c:v>363.65175171363285</c:v>
                </c:pt>
                <c:pt idx="7">
                  <c:v>370.2355121858339</c:v>
                </c:pt>
                <c:pt idx="8">
                  <c:v>373.01637852246762</c:v>
                </c:pt>
                <c:pt idx="9">
                  <c:v>380.97868811881187</c:v>
                </c:pt>
                <c:pt idx="10">
                  <c:v>389.79664889565873</c:v>
                </c:pt>
                <c:pt idx="11">
                  <c:v>399.54156511805024</c:v>
                </c:pt>
                <c:pt idx="12">
                  <c:v>408.28822162985523</c:v>
                </c:pt>
                <c:pt idx="13">
                  <c:v>409.83314737242955</c:v>
                </c:pt>
                <c:pt idx="14">
                  <c:v>417.27255902513326</c:v>
                </c:pt>
                <c:pt idx="15">
                  <c:v>418.19951447067774</c:v>
                </c:pt>
                <c:pt idx="16">
                  <c:v>416.55951637471429</c:v>
                </c:pt>
                <c:pt idx="17">
                  <c:v>415.56125666412788</c:v>
                </c:pt>
                <c:pt idx="18">
                  <c:v>420.98038080731152</c:v>
                </c:pt>
                <c:pt idx="19">
                  <c:v>419.26907844630614</c:v>
                </c:pt>
                <c:pt idx="20">
                  <c:v>417.12995049504951</c:v>
                </c:pt>
                <c:pt idx="21">
                  <c:v>418.19951447067774</c:v>
                </c:pt>
                <c:pt idx="22">
                  <c:v>421.45574257425733</c:v>
                </c:pt>
                <c:pt idx="23">
                  <c:v>427.04124333587202</c:v>
                </c:pt>
                <c:pt idx="24">
                  <c:v>429.96471820258944</c:v>
                </c:pt>
                <c:pt idx="25">
                  <c:v>432.69804836252848</c:v>
                </c:pt>
                <c:pt idx="26">
                  <c:v>437.90325971058633</c:v>
                </c:pt>
                <c:pt idx="27">
                  <c:v>434.88471249047979</c:v>
                </c:pt>
                <c:pt idx="28">
                  <c:v>430.10732673267319</c:v>
                </c:pt>
                <c:pt idx="29">
                  <c:v>431.91370144706775</c:v>
                </c:pt>
                <c:pt idx="30">
                  <c:v>427.82559025133276</c:v>
                </c:pt>
                <c:pt idx="31">
                  <c:v>420.45748286367092</c:v>
                </c:pt>
                <c:pt idx="32">
                  <c:v>412.61401370906316</c:v>
                </c:pt>
              </c:numCache>
            </c:numRef>
          </c:yVal>
          <c:smooth val="0"/>
          <c:extLst>
            <c:ext xmlns:c16="http://schemas.microsoft.com/office/drawing/2014/chart" uri="{C3380CC4-5D6E-409C-BE32-E72D297353CC}">
              <c16:uniqueId val="{0000000A-3025-451C-B4FE-7D1574F72B69}"/>
            </c:ext>
          </c:extLst>
        </c:ser>
        <c:dLbls>
          <c:showLegendKey val="0"/>
          <c:showVal val="0"/>
          <c:showCatName val="0"/>
          <c:showSerName val="0"/>
          <c:showPercent val="0"/>
          <c:showBubbleSize val="0"/>
        </c:dLbls>
        <c:axId val="1399923392"/>
        <c:axId val="1399908992"/>
      </c:scatterChart>
      <c:valAx>
        <c:axId val="1399923392"/>
        <c:scaling>
          <c:orientation val="minMax"/>
          <c:min val="30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RPM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99908992"/>
        <c:crosses val="autoZero"/>
        <c:crossBetween val="midCat"/>
      </c:valAx>
      <c:valAx>
        <c:axId val="1399908992"/>
        <c:scaling>
          <c:orientation val="minMax"/>
          <c:max val="450"/>
          <c:min val="2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Engine Power </a:t>
                </a:r>
                <a:r>
                  <a:rPr lang="en-US" baseline="0"/>
                  <a:t>(HP)</a:t>
                </a:r>
              </a:p>
            </c:rich>
          </c:tx>
          <c:layout>
            <c:manualLayout>
              <c:xMode val="edge"/>
              <c:yMode val="edge"/>
              <c:x val="6.428627407489557E-3"/>
              <c:y val="0.3983163090074161"/>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99923392"/>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28576</xdr:colOff>
      <xdr:row>34</xdr:row>
      <xdr:rowOff>190499</xdr:rowOff>
    </xdr:from>
    <xdr:to>
      <xdr:col>14</xdr:col>
      <xdr:colOff>885826</xdr:colOff>
      <xdr:row>65</xdr:row>
      <xdr:rowOff>180974</xdr:rowOff>
    </xdr:to>
    <xdr:graphicFrame macro="">
      <xdr:nvGraphicFramePr>
        <xdr:cNvPr id="4" name="Chart 3">
          <a:extLst>
            <a:ext uri="{FF2B5EF4-FFF2-40B4-BE49-F238E27FC236}">
              <a16:creationId xmlns:a16="http://schemas.microsoft.com/office/drawing/2014/main" id="{5B099C19-424D-1ED0-4986-90FF73DB37E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28575</xdr:colOff>
      <xdr:row>66</xdr:row>
      <xdr:rowOff>57150</xdr:rowOff>
    </xdr:from>
    <xdr:to>
      <xdr:col>14</xdr:col>
      <xdr:colOff>885825</xdr:colOff>
      <xdr:row>97</xdr:row>
      <xdr:rowOff>47625</xdr:rowOff>
    </xdr:to>
    <xdr:graphicFrame macro="">
      <xdr:nvGraphicFramePr>
        <xdr:cNvPr id="2" name="Chart 1">
          <a:extLst>
            <a:ext uri="{FF2B5EF4-FFF2-40B4-BE49-F238E27FC236}">
              <a16:creationId xmlns:a16="http://schemas.microsoft.com/office/drawing/2014/main" id="{52FE17EA-BADE-4991-9E9D-116A23F4E57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35"/>
  <sheetViews>
    <sheetView tabSelected="1" topLeftCell="A46" workbookViewId="0">
      <selection activeCell="P37" sqref="P37"/>
    </sheetView>
  </sheetViews>
  <sheetFormatPr defaultRowHeight="15" x14ac:dyDescent="0.25"/>
  <cols>
    <col min="1" max="1" width="5" style="1" bestFit="1" customWidth="1"/>
    <col min="2" max="11" width="15.7109375" style="1" customWidth="1"/>
    <col min="12" max="13" width="15.7109375" style="3" customWidth="1"/>
    <col min="14" max="16" width="15.7109375" style="1" customWidth="1"/>
  </cols>
  <sheetData>
    <row r="1" spans="1:19" s="25" customFormat="1" ht="45" x14ac:dyDescent="0.25">
      <c r="A1" s="24" t="s">
        <v>0</v>
      </c>
      <c r="B1" s="24" t="s">
        <v>3</v>
      </c>
      <c r="C1" s="24" t="s">
        <v>4</v>
      </c>
      <c r="D1" s="24" t="s">
        <v>10</v>
      </c>
      <c r="E1" s="24" t="s">
        <v>9</v>
      </c>
      <c r="F1" s="24" t="s">
        <v>11</v>
      </c>
      <c r="G1" s="24" t="s">
        <v>12</v>
      </c>
      <c r="H1" s="24" t="s">
        <v>13</v>
      </c>
      <c r="I1" s="24" t="s">
        <v>14</v>
      </c>
      <c r="J1" s="24" t="s">
        <v>15</v>
      </c>
      <c r="K1" s="24" t="s">
        <v>16</v>
      </c>
      <c r="L1" s="24" t="s">
        <v>2</v>
      </c>
      <c r="M1" s="24" t="s">
        <v>1</v>
      </c>
      <c r="N1" s="24" t="s">
        <v>6</v>
      </c>
      <c r="O1" s="24" t="s">
        <v>7</v>
      </c>
      <c r="P1" s="24" t="s">
        <v>8</v>
      </c>
      <c r="Q1" s="12" t="s">
        <v>5</v>
      </c>
      <c r="R1" s="13"/>
      <c r="S1" s="14"/>
    </row>
    <row r="2" spans="1:19" ht="15.75" customHeight="1" x14ac:dyDescent="0.25">
      <c r="A2" s="1">
        <v>3000</v>
      </c>
      <c r="B2" s="1">
        <v>600</v>
      </c>
      <c r="C2" s="1">
        <v>400</v>
      </c>
      <c r="D2" s="1">
        <v>350</v>
      </c>
      <c r="E2" s="2">
        <f>D2*1.14</f>
        <v>398.99999999999994</v>
      </c>
      <c r="F2" s="2">
        <f>(E2*$A2)/5252</f>
        <v>227.91317593297788</v>
      </c>
      <c r="G2" s="1">
        <v>368</v>
      </c>
      <c r="H2" s="2">
        <f>G2*1.14</f>
        <v>419.52</v>
      </c>
      <c r="I2" s="2">
        <f>(H2*$A2)/5252</f>
        <v>239.63442498095964</v>
      </c>
      <c r="J2" s="2">
        <f t="shared" ref="J2:J6" si="0">H2*1.095</f>
        <v>459.37439999999998</v>
      </c>
      <c r="K2" s="2">
        <f>(J2*$A2)/5252</f>
        <v>262.39969535415077</v>
      </c>
      <c r="L2" s="3">
        <f>G2-D2</f>
        <v>18</v>
      </c>
      <c r="M2" s="4">
        <f>H2-E2</f>
        <v>20.520000000000039</v>
      </c>
      <c r="N2" s="9">
        <f>1-(E2/600)</f>
        <v>0.33500000000000008</v>
      </c>
      <c r="O2" s="9">
        <f>1-(H2/600)</f>
        <v>0.30080000000000007</v>
      </c>
      <c r="P2" s="9">
        <f>1-(J2/600)</f>
        <v>0.23437600000000003</v>
      </c>
      <c r="Q2" s="15"/>
      <c r="R2" s="16"/>
      <c r="S2" s="17"/>
    </row>
    <row r="3" spans="1:19" x14ac:dyDescent="0.25">
      <c r="A3" s="1">
        <v>3100</v>
      </c>
      <c r="B3" s="1">
        <v>600</v>
      </c>
      <c r="C3" s="1">
        <v>400</v>
      </c>
      <c r="D3" s="1">
        <v>356</v>
      </c>
      <c r="E3" s="2">
        <f t="shared" ref="E3:E34" si="1">D3*1.14</f>
        <v>405.84</v>
      </c>
      <c r="F3" s="2">
        <f t="shared" ref="F3:F34" si="2">(E3*$A3)/5252</f>
        <v>239.54760091393754</v>
      </c>
      <c r="G3" s="1">
        <v>381</v>
      </c>
      <c r="H3" s="2">
        <f>G3*1.14</f>
        <v>434.34</v>
      </c>
      <c r="I3" s="2">
        <f t="shared" ref="I3:I34" si="3">(H3*$A3)/5252</f>
        <v>256.36976389946688</v>
      </c>
      <c r="J3" s="2">
        <f t="shared" si="0"/>
        <v>475.60229999999996</v>
      </c>
      <c r="K3" s="2">
        <f t="shared" ref="K3:K34" si="4">(J3*$A3)/5252</f>
        <v>280.7248914699162</v>
      </c>
      <c r="L3" s="3">
        <f>G3-D3</f>
        <v>25</v>
      </c>
      <c r="M3" s="4">
        <f>H3-E3</f>
        <v>28.5</v>
      </c>
      <c r="N3" s="9">
        <f>1-(E3/600)</f>
        <v>0.3236</v>
      </c>
      <c r="O3" s="9">
        <f t="shared" ref="O3:O34" si="5">1-(H3/600)</f>
        <v>0.27610000000000001</v>
      </c>
      <c r="P3" s="9">
        <f t="shared" ref="P3:P34" si="6">1-(J3/600)</f>
        <v>0.20732950000000006</v>
      </c>
      <c r="Q3" s="15"/>
      <c r="R3" s="16"/>
      <c r="S3" s="17"/>
    </row>
    <row r="4" spans="1:19" x14ac:dyDescent="0.25">
      <c r="A4" s="1">
        <v>3200</v>
      </c>
      <c r="B4" s="1">
        <v>600</v>
      </c>
      <c r="C4" s="1">
        <v>400</v>
      </c>
      <c r="D4" s="1">
        <v>360</v>
      </c>
      <c r="E4" s="2">
        <f t="shared" si="1"/>
        <v>410.4</v>
      </c>
      <c r="F4" s="2">
        <f t="shared" si="2"/>
        <v>250.05331302361006</v>
      </c>
      <c r="G4" s="1">
        <v>401</v>
      </c>
      <c r="H4" s="2">
        <f>G4*1.14</f>
        <v>457.14</v>
      </c>
      <c r="I4" s="2">
        <f t="shared" si="3"/>
        <v>278.53160700685453</v>
      </c>
      <c r="J4" s="2">
        <f t="shared" si="0"/>
        <v>500.56829999999997</v>
      </c>
      <c r="K4" s="2">
        <f t="shared" si="4"/>
        <v>304.99210967250571</v>
      </c>
      <c r="L4" s="3">
        <f>G4-D4</f>
        <v>41</v>
      </c>
      <c r="M4" s="4">
        <f>H4-E4</f>
        <v>46.740000000000009</v>
      </c>
      <c r="N4" s="9">
        <f>1-(E4/600)</f>
        <v>0.31600000000000006</v>
      </c>
      <c r="O4" s="9">
        <f t="shared" si="5"/>
        <v>0.23809999999999998</v>
      </c>
      <c r="P4" s="9">
        <f t="shared" si="6"/>
        <v>0.16571950000000002</v>
      </c>
      <c r="Q4" s="15"/>
      <c r="R4" s="16"/>
      <c r="S4" s="17"/>
    </row>
    <row r="5" spans="1:19" x14ac:dyDescent="0.25">
      <c r="A5" s="1">
        <v>3300</v>
      </c>
      <c r="B5" s="1">
        <v>600</v>
      </c>
      <c r="C5" s="1">
        <v>400</v>
      </c>
      <c r="D5" s="1">
        <v>356</v>
      </c>
      <c r="E5" s="2">
        <f t="shared" si="1"/>
        <v>405.84</v>
      </c>
      <c r="F5" s="2">
        <f t="shared" si="2"/>
        <v>255.00228484386901</v>
      </c>
      <c r="G5" s="1">
        <v>412</v>
      </c>
      <c r="H5" s="2">
        <f>G5*1.14</f>
        <v>469.67999999999995</v>
      </c>
      <c r="I5" s="2">
        <f t="shared" si="3"/>
        <v>295.11500380807308</v>
      </c>
      <c r="J5" s="2">
        <f t="shared" si="0"/>
        <v>514.29959999999994</v>
      </c>
      <c r="K5" s="2">
        <f t="shared" si="4"/>
        <v>323.15092916984003</v>
      </c>
      <c r="L5" s="3">
        <f>G5-D5</f>
        <v>56</v>
      </c>
      <c r="M5" s="4">
        <f>H5-E5</f>
        <v>63.839999999999975</v>
      </c>
      <c r="N5" s="9">
        <f>1-(E5/600)</f>
        <v>0.3236</v>
      </c>
      <c r="O5" s="9">
        <f t="shared" si="5"/>
        <v>0.21720000000000006</v>
      </c>
      <c r="P5" s="9">
        <f t="shared" si="6"/>
        <v>0.14283400000000013</v>
      </c>
      <c r="Q5" s="15"/>
      <c r="R5" s="16"/>
      <c r="S5" s="17"/>
    </row>
    <row r="6" spans="1:19" x14ac:dyDescent="0.25">
      <c r="A6" s="1">
        <v>3400</v>
      </c>
      <c r="B6" s="1">
        <v>600</v>
      </c>
      <c r="C6" s="1">
        <v>400</v>
      </c>
      <c r="D6" s="1">
        <v>356</v>
      </c>
      <c r="E6" s="2">
        <f t="shared" si="1"/>
        <v>405.84</v>
      </c>
      <c r="F6" s="2">
        <f t="shared" si="2"/>
        <v>262.72962680883472</v>
      </c>
      <c r="G6" s="1">
        <v>425</v>
      </c>
      <c r="H6" s="2">
        <f>G6*1.14</f>
        <v>484.49999999999994</v>
      </c>
      <c r="I6" s="2">
        <f t="shared" si="3"/>
        <v>313.65194211728863</v>
      </c>
      <c r="J6" s="2">
        <f t="shared" si="0"/>
        <v>530.52749999999992</v>
      </c>
      <c r="K6" s="2">
        <f t="shared" si="4"/>
        <v>343.44887661843103</v>
      </c>
      <c r="L6" s="3">
        <f>G6-D6</f>
        <v>69</v>
      </c>
      <c r="M6" s="4">
        <f>H6-E6</f>
        <v>78.659999999999968</v>
      </c>
      <c r="N6" s="9">
        <f>1-(E6/600)</f>
        <v>0.3236</v>
      </c>
      <c r="O6" s="9">
        <f t="shared" si="5"/>
        <v>0.19250000000000012</v>
      </c>
      <c r="P6" s="9">
        <f t="shared" si="6"/>
        <v>0.11578750000000015</v>
      </c>
      <c r="Q6" s="15"/>
      <c r="R6" s="16"/>
      <c r="S6" s="17"/>
    </row>
    <row r="7" spans="1:19" x14ac:dyDescent="0.25">
      <c r="A7" s="26">
        <v>3500</v>
      </c>
      <c r="B7" s="26">
        <v>600</v>
      </c>
      <c r="C7" s="26">
        <v>400</v>
      </c>
      <c r="D7" s="26">
        <v>356</v>
      </c>
      <c r="E7" s="27">
        <f t="shared" si="1"/>
        <v>405.84</v>
      </c>
      <c r="F7" s="27">
        <f t="shared" si="2"/>
        <v>270.45696877380044</v>
      </c>
      <c r="G7" s="26">
        <v>429</v>
      </c>
      <c r="H7" s="27">
        <f>G7*1.14</f>
        <v>489.05999999999995</v>
      </c>
      <c r="I7" s="27">
        <f t="shared" si="3"/>
        <v>325.91584158415839</v>
      </c>
      <c r="J7" s="27">
        <f>H7*1.095</f>
        <v>535.52069999999992</v>
      </c>
      <c r="K7" s="27">
        <f t="shared" si="4"/>
        <v>356.87784653465343</v>
      </c>
      <c r="L7" s="28">
        <f>G7-D7</f>
        <v>73</v>
      </c>
      <c r="M7" s="29">
        <f>H7-E7</f>
        <v>83.21999999999997</v>
      </c>
      <c r="N7" s="30">
        <f>1-(E7/600)</f>
        <v>0.3236</v>
      </c>
      <c r="O7" s="30">
        <f t="shared" si="5"/>
        <v>0.18490000000000006</v>
      </c>
      <c r="P7" s="30">
        <f t="shared" si="6"/>
        <v>0.1074655000000001</v>
      </c>
      <c r="Q7" s="15"/>
      <c r="R7" s="16"/>
      <c r="S7" s="17"/>
    </row>
    <row r="8" spans="1:19" x14ac:dyDescent="0.25">
      <c r="A8" s="1">
        <v>3600</v>
      </c>
      <c r="B8" s="1">
        <v>600</v>
      </c>
      <c r="C8" s="1">
        <v>400</v>
      </c>
      <c r="D8" s="1">
        <v>356</v>
      </c>
      <c r="E8" s="2">
        <f t="shared" si="1"/>
        <v>405.84</v>
      </c>
      <c r="F8" s="2">
        <f t="shared" si="2"/>
        <v>278.18431073876616</v>
      </c>
      <c r="G8" s="1">
        <v>425</v>
      </c>
      <c r="H8" s="2">
        <f>G8*1.14</f>
        <v>484.49999999999994</v>
      </c>
      <c r="I8" s="2">
        <f t="shared" si="3"/>
        <v>332.10205635948205</v>
      </c>
      <c r="J8" s="2">
        <f t="shared" ref="J8:J34" si="7">H8*1.095</f>
        <v>530.52749999999992</v>
      </c>
      <c r="K8" s="2">
        <f t="shared" si="4"/>
        <v>363.65175171363285</v>
      </c>
      <c r="L8" s="3">
        <f>G8-D8</f>
        <v>69</v>
      </c>
      <c r="M8" s="4">
        <f>H8-E8</f>
        <v>78.659999999999968</v>
      </c>
      <c r="N8" s="9">
        <f>1-(E8/600)</f>
        <v>0.3236</v>
      </c>
      <c r="O8" s="9">
        <f t="shared" si="5"/>
        <v>0.19250000000000012</v>
      </c>
      <c r="P8" s="9">
        <f t="shared" si="6"/>
        <v>0.11578750000000015</v>
      </c>
      <c r="Q8" s="15"/>
      <c r="R8" s="16"/>
      <c r="S8" s="17"/>
    </row>
    <row r="9" spans="1:19" x14ac:dyDescent="0.25">
      <c r="A9" s="1">
        <v>3700</v>
      </c>
      <c r="B9" s="1">
        <v>600</v>
      </c>
      <c r="C9" s="1">
        <v>400</v>
      </c>
      <c r="D9" s="1">
        <v>356</v>
      </c>
      <c r="E9" s="2">
        <f t="shared" si="1"/>
        <v>405.84</v>
      </c>
      <c r="F9" s="2">
        <f t="shared" si="2"/>
        <v>285.91165270373193</v>
      </c>
      <c r="G9" s="1">
        <v>421</v>
      </c>
      <c r="H9" s="2">
        <f>G9*1.14</f>
        <v>479.93999999999994</v>
      </c>
      <c r="I9" s="2">
        <f t="shared" si="3"/>
        <v>338.11462300076158</v>
      </c>
      <c r="J9" s="2">
        <f t="shared" si="7"/>
        <v>525.53429999999992</v>
      </c>
      <c r="K9" s="2">
        <f t="shared" si="4"/>
        <v>370.2355121858339</v>
      </c>
      <c r="L9" s="3">
        <f>G9-D9</f>
        <v>65</v>
      </c>
      <c r="M9" s="4">
        <f>H9-E9</f>
        <v>74.099999999999966</v>
      </c>
      <c r="N9" s="9">
        <f>1-(E9/600)</f>
        <v>0.3236</v>
      </c>
      <c r="O9" s="9">
        <f t="shared" si="5"/>
        <v>0.20010000000000006</v>
      </c>
      <c r="P9" s="9">
        <f t="shared" si="6"/>
        <v>0.12410950000000009</v>
      </c>
      <c r="Q9" s="15"/>
      <c r="R9" s="16"/>
      <c r="S9" s="17"/>
    </row>
    <row r="10" spans="1:19" x14ac:dyDescent="0.25">
      <c r="A10" s="1">
        <v>3800</v>
      </c>
      <c r="B10" s="1">
        <v>600</v>
      </c>
      <c r="C10" s="1">
        <v>400</v>
      </c>
      <c r="D10" s="1">
        <v>356</v>
      </c>
      <c r="E10" s="2">
        <f t="shared" si="1"/>
        <v>405.84</v>
      </c>
      <c r="F10" s="2">
        <f t="shared" si="2"/>
        <v>293.63899466869765</v>
      </c>
      <c r="G10" s="1">
        <v>413</v>
      </c>
      <c r="H10" s="2">
        <f>G10*1.14</f>
        <v>470.81999999999994</v>
      </c>
      <c r="I10" s="2">
        <f t="shared" si="3"/>
        <v>340.65422696115763</v>
      </c>
      <c r="J10" s="2">
        <f t="shared" si="7"/>
        <v>515.54789999999991</v>
      </c>
      <c r="K10" s="2">
        <f t="shared" si="4"/>
        <v>373.01637852246762</v>
      </c>
      <c r="L10" s="3">
        <f>G10-D10</f>
        <v>57</v>
      </c>
      <c r="M10" s="4">
        <f>H10-E10</f>
        <v>64.979999999999961</v>
      </c>
      <c r="N10" s="9">
        <f>1-(E10/600)</f>
        <v>0.3236</v>
      </c>
      <c r="O10" s="9">
        <f t="shared" si="5"/>
        <v>0.21530000000000016</v>
      </c>
      <c r="P10" s="9">
        <f t="shared" si="6"/>
        <v>0.1407535000000002</v>
      </c>
      <c r="Q10" s="15"/>
      <c r="R10" s="16"/>
      <c r="S10" s="17"/>
    </row>
    <row r="11" spans="1:19" x14ac:dyDescent="0.25">
      <c r="A11" s="1">
        <v>3900</v>
      </c>
      <c r="B11" s="1">
        <v>600</v>
      </c>
      <c r="C11" s="1">
        <v>400</v>
      </c>
      <c r="D11" s="1">
        <v>356</v>
      </c>
      <c r="E11" s="2">
        <f t="shared" si="1"/>
        <v>405.84</v>
      </c>
      <c r="F11" s="2">
        <f t="shared" si="2"/>
        <v>301.36633663366337</v>
      </c>
      <c r="G11" s="1">
        <v>411</v>
      </c>
      <c r="H11" s="2">
        <f>G11*1.14</f>
        <v>468.53999999999996</v>
      </c>
      <c r="I11" s="2">
        <f t="shared" si="3"/>
        <v>347.92574257425736</v>
      </c>
      <c r="J11" s="2">
        <f t="shared" si="7"/>
        <v>513.05129999999997</v>
      </c>
      <c r="K11" s="2">
        <f t="shared" si="4"/>
        <v>380.97868811881187</v>
      </c>
      <c r="L11" s="3">
        <f>G11-D11</f>
        <v>55</v>
      </c>
      <c r="M11" s="4">
        <f>H11-E11</f>
        <v>62.699999999999989</v>
      </c>
      <c r="N11" s="9">
        <f>1-(E11/600)</f>
        <v>0.3236</v>
      </c>
      <c r="O11" s="9">
        <f t="shared" si="5"/>
        <v>0.21910000000000007</v>
      </c>
      <c r="P11" s="9">
        <f t="shared" si="6"/>
        <v>0.14491450000000006</v>
      </c>
      <c r="Q11" s="15"/>
      <c r="R11" s="16"/>
      <c r="S11" s="17"/>
    </row>
    <row r="12" spans="1:19" x14ac:dyDescent="0.25">
      <c r="A12" s="1">
        <v>4000</v>
      </c>
      <c r="B12" s="1">
        <v>600</v>
      </c>
      <c r="C12" s="1">
        <v>400</v>
      </c>
      <c r="D12" s="1">
        <v>356</v>
      </c>
      <c r="E12" s="2">
        <f t="shared" si="1"/>
        <v>405.84</v>
      </c>
      <c r="F12" s="2">
        <f t="shared" si="2"/>
        <v>309.09367859862908</v>
      </c>
      <c r="G12" s="1">
        <v>410</v>
      </c>
      <c r="H12" s="2">
        <f>G12*1.14</f>
        <v>467.4</v>
      </c>
      <c r="I12" s="2">
        <f t="shared" si="3"/>
        <v>355.978674790556</v>
      </c>
      <c r="J12" s="2">
        <f t="shared" si="7"/>
        <v>511.80299999999994</v>
      </c>
      <c r="K12" s="2">
        <f t="shared" si="4"/>
        <v>389.79664889565873</v>
      </c>
      <c r="L12" s="3">
        <f>G12-D12</f>
        <v>54</v>
      </c>
      <c r="M12" s="4">
        <f>H12-E12</f>
        <v>61.56</v>
      </c>
      <c r="N12" s="9">
        <f>1-(E12/600)</f>
        <v>0.3236</v>
      </c>
      <c r="O12" s="9">
        <f t="shared" si="5"/>
        <v>0.22100000000000009</v>
      </c>
      <c r="P12" s="9">
        <f t="shared" si="6"/>
        <v>0.1469950000000001</v>
      </c>
      <c r="Q12" s="15"/>
      <c r="R12" s="16"/>
      <c r="S12" s="17"/>
    </row>
    <row r="13" spans="1:19" x14ac:dyDescent="0.25">
      <c r="A13" s="1">
        <v>4100</v>
      </c>
      <c r="B13" s="1">
        <v>600</v>
      </c>
      <c r="C13" s="1">
        <v>400</v>
      </c>
      <c r="D13" s="1">
        <v>356</v>
      </c>
      <c r="E13" s="2">
        <f t="shared" si="1"/>
        <v>405.84</v>
      </c>
      <c r="F13" s="2">
        <f t="shared" si="2"/>
        <v>316.8210205635948</v>
      </c>
      <c r="G13" s="1">
        <v>410</v>
      </c>
      <c r="H13" s="2">
        <f>G13*1.14</f>
        <v>467.4</v>
      </c>
      <c r="I13" s="2">
        <f t="shared" si="3"/>
        <v>364.8781416603199</v>
      </c>
      <c r="J13" s="2">
        <f t="shared" si="7"/>
        <v>511.80299999999994</v>
      </c>
      <c r="K13" s="2">
        <f t="shared" si="4"/>
        <v>399.54156511805024</v>
      </c>
      <c r="L13" s="3">
        <f>G13-D13</f>
        <v>54</v>
      </c>
      <c r="M13" s="4">
        <f>H13-E13</f>
        <v>61.56</v>
      </c>
      <c r="N13" s="9">
        <f>1-(E13/600)</f>
        <v>0.3236</v>
      </c>
      <c r="O13" s="9">
        <f t="shared" si="5"/>
        <v>0.22100000000000009</v>
      </c>
      <c r="P13" s="9">
        <f t="shared" si="6"/>
        <v>0.1469950000000001</v>
      </c>
      <c r="Q13" s="15"/>
      <c r="R13" s="16"/>
      <c r="S13" s="17"/>
    </row>
    <row r="14" spans="1:19" x14ac:dyDescent="0.25">
      <c r="A14" s="1">
        <v>4200</v>
      </c>
      <c r="B14" s="1">
        <v>600</v>
      </c>
      <c r="C14" s="1">
        <v>400</v>
      </c>
      <c r="D14" s="1">
        <v>356</v>
      </c>
      <c r="E14" s="2">
        <f t="shared" si="1"/>
        <v>405.84</v>
      </c>
      <c r="F14" s="2">
        <f t="shared" si="2"/>
        <v>324.54836252856057</v>
      </c>
      <c r="G14" s="1">
        <v>409</v>
      </c>
      <c r="H14" s="2">
        <f>G14*1.14</f>
        <v>466.25999999999993</v>
      </c>
      <c r="I14" s="2">
        <f t="shared" si="3"/>
        <v>372.86595582635181</v>
      </c>
      <c r="J14" s="2">
        <f t="shared" si="7"/>
        <v>510.55469999999991</v>
      </c>
      <c r="K14" s="2">
        <f t="shared" si="4"/>
        <v>408.28822162985523</v>
      </c>
      <c r="L14" s="3">
        <f>G14-D14</f>
        <v>53</v>
      </c>
      <c r="M14" s="4">
        <f>H14-E14</f>
        <v>60.419999999999959</v>
      </c>
      <c r="N14" s="9">
        <f>1-(E14/600)</f>
        <v>0.3236</v>
      </c>
      <c r="O14" s="9">
        <f t="shared" si="5"/>
        <v>0.2229000000000001</v>
      </c>
      <c r="P14" s="9">
        <f t="shared" si="6"/>
        <v>0.14907550000000014</v>
      </c>
      <c r="Q14" s="15"/>
      <c r="R14" s="16"/>
      <c r="S14" s="17"/>
    </row>
    <row r="15" spans="1:19" x14ac:dyDescent="0.25">
      <c r="A15" s="1">
        <v>4300</v>
      </c>
      <c r="B15" s="1">
        <v>600</v>
      </c>
      <c r="C15" s="1">
        <v>400</v>
      </c>
      <c r="D15" s="1">
        <v>355</v>
      </c>
      <c r="E15" s="2">
        <f t="shared" si="1"/>
        <v>404.7</v>
      </c>
      <c r="F15" s="2">
        <f t="shared" si="2"/>
        <v>331.34234577303886</v>
      </c>
      <c r="G15" s="1">
        <v>401</v>
      </c>
      <c r="H15" s="2">
        <f>G15*1.14</f>
        <v>457.14</v>
      </c>
      <c r="I15" s="2">
        <f t="shared" si="3"/>
        <v>374.27684691546079</v>
      </c>
      <c r="J15" s="2">
        <f t="shared" si="7"/>
        <v>500.56829999999997</v>
      </c>
      <c r="K15" s="2">
        <f t="shared" si="4"/>
        <v>409.83314737242955</v>
      </c>
      <c r="L15" s="3">
        <f>G15-D15</f>
        <v>46</v>
      </c>
      <c r="M15" s="4">
        <f>H15-E15</f>
        <v>52.44</v>
      </c>
      <c r="N15" s="9">
        <f>1-(E15/600)</f>
        <v>0.32550000000000001</v>
      </c>
      <c r="O15" s="9">
        <f t="shared" si="5"/>
        <v>0.23809999999999998</v>
      </c>
      <c r="P15" s="9">
        <f t="shared" si="6"/>
        <v>0.16571950000000002</v>
      </c>
      <c r="Q15" s="15"/>
      <c r="R15" s="16"/>
      <c r="S15" s="17"/>
    </row>
    <row r="16" spans="1:19" x14ac:dyDescent="0.25">
      <c r="A16" s="1">
        <v>4400</v>
      </c>
      <c r="B16" s="1">
        <v>600</v>
      </c>
      <c r="C16" s="1">
        <v>400</v>
      </c>
      <c r="D16" s="1">
        <v>352</v>
      </c>
      <c r="E16" s="2">
        <f t="shared" si="1"/>
        <v>401.28</v>
      </c>
      <c r="F16" s="2">
        <f t="shared" si="2"/>
        <v>336.18278750952015</v>
      </c>
      <c r="G16" s="1">
        <v>399</v>
      </c>
      <c r="H16" s="2">
        <f>G16*1.14</f>
        <v>454.85999999999996</v>
      </c>
      <c r="I16" s="2">
        <f t="shared" si="3"/>
        <v>381.07083015993902</v>
      </c>
      <c r="J16" s="2">
        <f t="shared" si="7"/>
        <v>498.07169999999996</v>
      </c>
      <c r="K16" s="2">
        <f t="shared" si="4"/>
        <v>417.27255902513326</v>
      </c>
      <c r="L16" s="3">
        <f>G16-D16</f>
        <v>47</v>
      </c>
      <c r="M16" s="4">
        <f>H16-E16</f>
        <v>53.579999999999984</v>
      </c>
      <c r="N16" s="9">
        <f>1-(E16/600)</f>
        <v>0.33120000000000005</v>
      </c>
      <c r="O16" s="9">
        <f t="shared" si="5"/>
        <v>0.24190000000000011</v>
      </c>
      <c r="P16" s="9">
        <f t="shared" si="6"/>
        <v>0.1698805000000001</v>
      </c>
      <c r="Q16" s="15"/>
      <c r="R16" s="16"/>
      <c r="S16" s="17"/>
    </row>
    <row r="17" spans="1:19" x14ac:dyDescent="0.25">
      <c r="A17" s="1">
        <v>4500</v>
      </c>
      <c r="B17" s="1">
        <v>600</v>
      </c>
      <c r="C17" s="1">
        <v>400</v>
      </c>
      <c r="D17" s="1">
        <v>350</v>
      </c>
      <c r="E17" s="2">
        <f t="shared" si="1"/>
        <v>398.99999999999994</v>
      </c>
      <c r="F17" s="2">
        <f t="shared" si="2"/>
        <v>341.86976389946682</v>
      </c>
      <c r="G17" s="1">
        <v>391</v>
      </c>
      <c r="H17" s="2">
        <f>G17*1.14</f>
        <v>445.73999999999995</v>
      </c>
      <c r="I17" s="2">
        <f t="shared" si="3"/>
        <v>381.91736481340439</v>
      </c>
      <c r="J17" s="2">
        <f t="shared" si="7"/>
        <v>488.08529999999996</v>
      </c>
      <c r="K17" s="2">
        <f t="shared" si="4"/>
        <v>418.19951447067774</v>
      </c>
      <c r="L17" s="3">
        <f>G17-D17</f>
        <v>41</v>
      </c>
      <c r="M17" s="4">
        <f>H17-E17</f>
        <v>46.740000000000009</v>
      </c>
      <c r="N17" s="9">
        <f>1-(E17/600)</f>
        <v>0.33500000000000008</v>
      </c>
      <c r="O17" s="9">
        <f t="shared" si="5"/>
        <v>0.25710000000000011</v>
      </c>
      <c r="P17" s="9">
        <f t="shared" si="6"/>
        <v>0.18652450000000009</v>
      </c>
      <c r="Q17" s="15"/>
      <c r="R17" s="16"/>
      <c r="S17" s="17"/>
    </row>
    <row r="18" spans="1:19" x14ac:dyDescent="0.25">
      <c r="A18" s="1">
        <v>4600</v>
      </c>
      <c r="B18" s="1">
        <v>600</v>
      </c>
      <c r="C18" s="1">
        <v>400</v>
      </c>
      <c r="D18" s="1">
        <v>342</v>
      </c>
      <c r="E18" s="2">
        <f t="shared" si="1"/>
        <v>389.87999999999994</v>
      </c>
      <c r="F18" s="2">
        <f t="shared" si="2"/>
        <v>341.47905559786744</v>
      </c>
      <c r="G18" s="1">
        <v>381</v>
      </c>
      <c r="H18" s="2">
        <f>G18*1.14</f>
        <v>434.34</v>
      </c>
      <c r="I18" s="2">
        <f t="shared" si="3"/>
        <v>380.4196496572734</v>
      </c>
      <c r="J18" s="2">
        <f t="shared" si="7"/>
        <v>475.60229999999996</v>
      </c>
      <c r="K18" s="2">
        <f t="shared" si="4"/>
        <v>416.55951637471429</v>
      </c>
      <c r="L18" s="3">
        <f>G18-D18</f>
        <v>39</v>
      </c>
      <c r="M18" s="4">
        <f>H18-E18</f>
        <v>44.460000000000036</v>
      </c>
      <c r="N18" s="9">
        <f>1-(E18/600)</f>
        <v>0.35020000000000007</v>
      </c>
      <c r="O18" s="9">
        <f t="shared" si="5"/>
        <v>0.27610000000000001</v>
      </c>
      <c r="P18" s="9">
        <f t="shared" si="6"/>
        <v>0.20732950000000006</v>
      </c>
      <c r="Q18" s="15"/>
      <c r="R18" s="16"/>
      <c r="S18" s="17"/>
    </row>
    <row r="19" spans="1:19" x14ac:dyDescent="0.25">
      <c r="A19" s="1">
        <v>4700</v>
      </c>
      <c r="B19" s="1">
        <v>600</v>
      </c>
      <c r="C19" s="1">
        <v>400</v>
      </c>
      <c r="D19" s="1">
        <v>341</v>
      </c>
      <c r="E19" s="2">
        <f t="shared" si="1"/>
        <v>388.73999999999995</v>
      </c>
      <c r="F19" s="2">
        <f t="shared" si="2"/>
        <v>347.88233054074635</v>
      </c>
      <c r="G19" s="1">
        <v>372</v>
      </c>
      <c r="H19" s="2">
        <f>G19*1.14</f>
        <v>424.08</v>
      </c>
      <c r="I19" s="2">
        <f t="shared" si="3"/>
        <v>379.50799695354152</v>
      </c>
      <c r="J19" s="2">
        <f t="shared" si="7"/>
        <v>464.36759999999998</v>
      </c>
      <c r="K19" s="2">
        <f t="shared" si="4"/>
        <v>415.56125666412788</v>
      </c>
      <c r="L19" s="3">
        <f>G19-D19</f>
        <v>31</v>
      </c>
      <c r="M19" s="4">
        <f>H19-E19</f>
        <v>35.340000000000032</v>
      </c>
      <c r="N19" s="9">
        <f>1-(E19/600)</f>
        <v>0.35210000000000008</v>
      </c>
      <c r="O19" s="9">
        <f t="shared" si="5"/>
        <v>0.29320000000000002</v>
      </c>
      <c r="P19" s="9">
        <f t="shared" si="6"/>
        <v>0.22605399999999998</v>
      </c>
      <c r="Q19" s="15"/>
      <c r="R19" s="16"/>
      <c r="S19" s="17"/>
    </row>
    <row r="20" spans="1:19" x14ac:dyDescent="0.25">
      <c r="A20" s="1">
        <v>4800</v>
      </c>
      <c r="B20" s="1">
        <v>600</v>
      </c>
      <c r="C20" s="1">
        <v>400</v>
      </c>
      <c r="D20" s="1">
        <v>341</v>
      </c>
      <c r="E20" s="2">
        <f t="shared" si="1"/>
        <v>388.73999999999995</v>
      </c>
      <c r="F20" s="2">
        <f t="shared" si="2"/>
        <v>355.28408225437926</v>
      </c>
      <c r="G20" s="1">
        <v>369</v>
      </c>
      <c r="H20" s="2">
        <f>G20*1.14</f>
        <v>420.65999999999997</v>
      </c>
      <c r="I20" s="2">
        <f t="shared" si="3"/>
        <v>384.45696877380044</v>
      </c>
      <c r="J20" s="2">
        <f t="shared" si="7"/>
        <v>460.62269999999995</v>
      </c>
      <c r="K20" s="2">
        <f t="shared" si="4"/>
        <v>420.98038080731152</v>
      </c>
      <c r="L20" s="3">
        <f>G20-D20</f>
        <v>28</v>
      </c>
      <c r="M20" s="4">
        <f>H20-E20</f>
        <v>31.920000000000016</v>
      </c>
      <c r="N20" s="10">
        <f>1-(E20/600)</f>
        <v>0.35210000000000008</v>
      </c>
      <c r="O20" s="10">
        <f t="shared" si="5"/>
        <v>0.29890000000000005</v>
      </c>
      <c r="P20" s="9">
        <f t="shared" si="6"/>
        <v>0.2322955000000001</v>
      </c>
      <c r="Q20" s="15"/>
      <c r="R20" s="16"/>
      <c r="S20" s="17"/>
    </row>
    <row r="21" spans="1:19" x14ac:dyDescent="0.25">
      <c r="A21" s="1">
        <v>4900</v>
      </c>
      <c r="B21" s="1">
        <v>600</v>
      </c>
      <c r="C21" s="1">
        <v>400</v>
      </c>
      <c r="D21" s="1">
        <v>339</v>
      </c>
      <c r="E21" s="2">
        <f t="shared" si="1"/>
        <v>386.46</v>
      </c>
      <c r="F21" s="2">
        <f t="shared" si="2"/>
        <v>360.55864432597104</v>
      </c>
      <c r="G21" s="1">
        <v>360</v>
      </c>
      <c r="H21" s="2">
        <f>G21*1.14</f>
        <v>410.4</v>
      </c>
      <c r="I21" s="2">
        <f t="shared" si="3"/>
        <v>382.89413556740288</v>
      </c>
      <c r="J21" s="2">
        <f t="shared" si="7"/>
        <v>449.38799999999998</v>
      </c>
      <c r="K21" s="2">
        <f t="shared" si="4"/>
        <v>419.26907844630614</v>
      </c>
      <c r="L21" s="3">
        <f>G21-D21</f>
        <v>21</v>
      </c>
      <c r="M21" s="4">
        <f>H21-E21</f>
        <v>23.939999999999998</v>
      </c>
      <c r="N21" s="10">
        <f>1-(E21/600)</f>
        <v>0.35589999999999999</v>
      </c>
      <c r="O21" s="10">
        <f t="shared" si="5"/>
        <v>0.31600000000000006</v>
      </c>
      <c r="P21" s="9">
        <f t="shared" si="6"/>
        <v>0.25102000000000002</v>
      </c>
      <c r="Q21" s="15"/>
      <c r="R21" s="16"/>
      <c r="S21" s="17"/>
    </row>
    <row r="22" spans="1:19" x14ac:dyDescent="0.25">
      <c r="A22" s="5">
        <v>5000</v>
      </c>
      <c r="B22" s="5">
        <v>600</v>
      </c>
      <c r="C22" s="5">
        <v>400</v>
      </c>
      <c r="D22" s="5">
        <v>331</v>
      </c>
      <c r="E22" s="6">
        <f t="shared" si="1"/>
        <v>377.34</v>
      </c>
      <c r="F22" s="2">
        <f t="shared" si="2"/>
        <v>359.23457730388418</v>
      </c>
      <c r="G22" s="5">
        <v>351</v>
      </c>
      <c r="H22" s="6">
        <f>G22*1.14</f>
        <v>400.14</v>
      </c>
      <c r="I22" s="2">
        <f t="shared" si="3"/>
        <v>380.94059405940595</v>
      </c>
      <c r="J22" s="6">
        <f t="shared" si="7"/>
        <v>438.1533</v>
      </c>
      <c r="K22" s="2">
        <f t="shared" si="4"/>
        <v>417.12995049504951</v>
      </c>
      <c r="L22" s="7">
        <f>G22-D22</f>
        <v>20</v>
      </c>
      <c r="M22" s="8">
        <f>H22-E22</f>
        <v>22.800000000000011</v>
      </c>
      <c r="N22" s="11">
        <f>1-(E22/600)</f>
        <v>0.3711000000000001</v>
      </c>
      <c r="O22" s="11">
        <f t="shared" si="5"/>
        <v>0.33310000000000006</v>
      </c>
      <c r="P22" s="11">
        <f t="shared" si="6"/>
        <v>0.26974449999999994</v>
      </c>
      <c r="Q22" s="15"/>
      <c r="R22" s="16"/>
      <c r="S22" s="17"/>
    </row>
    <row r="23" spans="1:19" x14ac:dyDescent="0.25">
      <c r="A23" s="5">
        <v>5100</v>
      </c>
      <c r="B23" s="5">
        <v>600</v>
      </c>
      <c r="C23" s="5">
        <v>400</v>
      </c>
      <c r="D23" s="5">
        <v>321</v>
      </c>
      <c r="E23" s="6">
        <f t="shared" si="1"/>
        <v>365.93999999999994</v>
      </c>
      <c r="F23" s="2">
        <f t="shared" si="2"/>
        <v>355.34920030464582</v>
      </c>
      <c r="G23" s="5">
        <v>345</v>
      </c>
      <c r="H23" s="6">
        <f>G23*1.14</f>
        <v>393.29999999999995</v>
      </c>
      <c r="I23" s="2">
        <f t="shared" si="3"/>
        <v>381.91736481340439</v>
      </c>
      <c r="J23" s="6">
        <f t="shared" si="7"/>
        <v>430.66349999999994</v>
      </c>
      <c r="K23" s="2">
        <f t="shared" si="4"/>
        <v>418.19951447067774</v>
      </c>
      <c r="L23" s="7">
        <f>G23-D23</f>
        <v>24</v>
      </c>
      <c r="M23" s="8">
        <f>H23-E23</f>
        <v>27.360000000000014</v>
      </c>
      <c r="N23" s="11">
        <f>1-(E23/600)</f>
        <v>0.39010000000000011</v>
      </c>
      <c r="O23" s="11">
        <f t="shared" si="5"/>
        <v>0.34450000000000003</v>
      </c>
      <c r="P23" s="11">
        <f t="shared" si="6"/>
        <v>0.28222750000000008</v>
      </c>
      <c r="Q23" s="15"/>
      <c r="R23" s="16"/>
      <c r="S23" s="17"/>
    </row>
    <row r="24" spans="1:19" x14ac:dyDescent="0.25">
      <c r="A24" s="5">
        <v>5200</v>
      </c>
      <c r="B24" s="5">
        <v>600</v>
      </c>
      <c r="C24" s="5">
        <v>400</v>
      </c>
      <c r="D24" s="5">
        <v>318</v>
      </c>
      <c r="E24" s="6">
        <f t="shared" si="1"/>
        <v>362.52</v>
      </c>
      <c r="F24" s="2">
        <f t="shared" si="2"/>
        <v>358.93069306930693</v>
      </c>
      <c r="G24" s="5">
        <v>341</v>
      </c>
      <c r="H24" s="6">
        <f>G24*1.14</f>
        <v>388.73999999999995</v>
      </c>
      <c r="I24" s="2">
        <f t="shared" si="3"/>
        <v>384.89108910891082</v>
      </c>
      <c r="J24" s="6">
        <f t="shared" si="7"/>
        <v>425.67029999999994</v>
      </c>
      <c r="K24" s="2">
        <f t="shared" si="4"/>
        <v>421.45574257425733</v>
      </c>
      <c r="L24" s="7">
        <f>G24-D24</f>
        <v>23</v>
      </c>
      <c r="M24" s="8">
        <f>H24-E24</f>
        <v>26.21999999999997</v>
      </c>
      <c r="N24" s="11">
        <f>1-(E24/600)</f>
        <v>0.39580000000000004</v>
      </c>
      <c r="O24" s="11">
        <f t="shared" si="5"/>
        <v>0.35210000000000008</v>
      </c>
      <c r="P24" s="11">
        <f t="shared" si="6"/>
        <v>0.29054950000000013</v>
      </c>
      <c r="Q24" s="15"/>
      <c r="R24" s="16"/>
      <c r="S24" s="17"/>
    </row>
    <row r="25" spans="1:19" x14ac:dyDescent="0.25">
      <c r="A25" s="5">
        <v>5300</v>
      </c>
      <c r="B25" s="5">
        <v>600</v>
      </c>
      <c r="C25" s="5">
        <v>400</v>
      </c>
      <c r="D25" s="5">
        <v>310</v>
      </c>
      <c r="E25" s="6">
        <f t="shared" si="1"/>
        <v>353.4</v>
      </c>
      <c r="F25" s="2">
        <f t="shared" si="2"/>
        <v>356.62985529322157</v>
      </c>
      <c r="G25" s="5">
        <v>339</v>
      </c>
      <c r="H25" s="6">
        <f>G25*1.14</f>
        <v>386.46</v>
      </c>
      <c r="I25" s="2">
        <f t="shared" si="3"/>
        <v>389.99200304645848</v>
      </c>
      <c r="J25" s="6">
        <f t="shared" si="7"/>
        <v>423.17369999999994</v>
      </c>
      <c r="K25" s="2">
        <f t="shared" si="4"/>
        <v>427.04124333587202</v>
      </c>
      <c r="L25" s="7">
        <f>G25-D25</f>
        <v>29</v>
      </c>
      <c r="M25" s="8">
        <f>H25-E25</f>
        <v>33.06</v>
      </c>
      <c r="N25" s="11">
        <f>1-(E25/600)</f>
        <v>0.41100000000000003</v>
      </c>
      <c r="O25" s="11">
        <f t="shared" si="5"/>
        <v>0.35589999999999999</v>
      </c>
      <c r="P25" s="11">
        <f t="shared" si="6"/>
        <v>0.2947105000000001</v>
      </c>
      <c r="Q25" s="15"/>
      <c r="R25" s="16"/>
      <c r="S25" s="17"/>
    </row>
    <row r="26" spans="1:19" x14ac:dyDescent="0.25">
      <c r="A26" s="5">
        <v>5400</v>
      </c>
      <c r="B26" s="5">
        <v>600</v>
      </c>
      <c r="C26" s="5">
        <v>400</v>
      </c>
      <c r="D26" s="5">
        <v>302</v>
      </c>
      <c r="E26" s="6">
        <f t="shared" si="1"/>
        <v>344.28</v>
      </c>
      <c r="F26" s="2">
        <f t="shared" si="2"/>
        <v>353.98172124904795</v>
      </c>
      <c r="G26" s="5">
        <v>335</v>
      </c>
      <c r="H26" s="6">
        <f>G26*1.14</f>
        <v>381.9</v>
      </c>
      <c r="I26" s="2">
        <f t="shared" si="3"/>
        <v>392.6618431073876</v>
      </c>
      <c r="J26" s="6">
        <f t="shared" si="7"/>
        <v>418.18049999999994</v>
      </c>
      <c r="K26" s="2">
        <f t="shared" si="4"/>
        <v>429.96471820258944</v>
      </c>
      <c r="L26" s="7">
        <f>G26-D26</f>
        <v>33</v>
      </c>
      <c r="M26" s="8">
        <f>H26-E26</f>
        <v>37.620000000000005</v>
      </c>
      <c r="N26" s="11">
        <f>1-(E26/600)</f>
        <v>0.42620000000000002</v>
      </c>
      <c r="O26" s="11">
        <f t="shared" si="5"/>
        <v>0.36350000000000005</v>
      </c>
      <c r="P26" s="11">
        <f t="shared" si="6"/>
        <v>0.30303250000000015</v>
      </c>
      <c r="Q26" s="15"/>
      <c r="R26" s="16"/>
      <c r="S26" s="17"/>
    </row>
    <row r="27" spans="1:19" x14ac:dyDescent="0.25">
      <c r="A27" s="5">
        <v>5500</v>
      </c>
      <c r="B27" s="5">
        <v>600</v>
      </c>
      <c r="C27" s="5">
        <v>400</v>
      </c>
      <c r="D27" s="5">
        <v>301</v>
      </c>
      <c r="E27" s="6">
        <f t="shared" si="1"/>
        <v>343.14</v>
      </c>
      <c r="F27" s="2">
        <f t="shared" si="2"/>
        <v>359.34310738766186</v>
      </c>
      <c r="G27" s="5">
        <v>331</v>
      </c>
      <c r="H27" s="6">
        <f>G27*1.14</f>
        <v>377.34</v>
      </c>
      <c r="I27" s="2">
        <f t="shared" si="3"/>
        <v>395.15803503427259</v>
      </c>
      <c r="J27" s="6">
        <f t="shared" si="7"/>
        <v>413.18729999999994</v>
      </c>
      <c r="K27" s="2">
        <f t="shared" si="4"/>
        <v>432.69804836252848</v>
      </c>
      <c r="L27" s="7">
        <f>G27-D27</f>
        <v>30</v>
      </c>
      <c r="M27" s="8">
        <f>H27-E27</f>
        <v>34.199999999999989</v>
      </c>
      <c r="N27" s="11">
        <f>1-(E27/600)</f>
        <v>0.42810000000000004</v>
      </c>
      <c r="O27" s="11">
        <f t="shared" si="5"/>
        <v>0.3711000000000001</v>
      </c>
      <c r="P27" s="11">
        <f t="shared" si="6"/>
        <v>0.31135450000000009</v>
      </c>
      <c r="Q27" s="15"/>
      <c r="R27" s="16"/>
      <c r="S27" s="17"/>
    </row>
    <row r="28" spans="1:19" x14ac:dyDescent="0.25">
      <c r="A28" s="31">
        <v>5600</v>
      </c>
      <c r="B28" s="31">
        <v>600</v>
      </c>
      <c r="C28" s="31">
        <v>400</v>
      </c>
      <c r="D28" s="31">
        <v>300</v>
      </c>
      <c r="E28" s="32">
        <f t="shared" si="1"/>
        <v>341.99999999999994</v>
      </c>
      <c r="F28" s="32">
        <f t="shared" si="2"/>
        <v>364.66108149276459</v>
      </c>
      <c r="G28" s="31">
        <v>329</v>
      </c>
      <c r="H28" s="32">
        <f>G28*1.14</f>
        <v>375.05999999999995</v>
      </c>
      <c r="I28" s="32">
        <f t="shared" si="3"/>
        <v>399.91165270373182</v>
      </c>
      <c r="J28" s="32">
        <f t="shared" si="7"/>
        <v>410.69069999999994</v>
      </c>
      <c r="K28" s="32">
        <f t="shared" si="4"/>
        <v>437.90325971058633</v>
      </c>
      <c r="L28" s="33">
        <f>G28-D28</f>
        <v>29</v>
      </c>
      <c r="M28" s="34">
        <f>H28-E28</f>
        <v>33.06</v>
      </c>
      <c r="N28" s="35">
        <f>1-(E28/600)</f>
        <v>0.43000000000000005</v>
      </c>
      <c r="O28" s="35">
        <f t="shared" si="5"/>
        <v>0.37490000000000012</v>
      </c>
      <c r="P28" s="35">
        <f t="shared" si="6"/>
        <v>0.31551550000000006</v>
      </c>
      <c r="Q28" s="15"/>
      <c r="R28" s="16"/>
      <c r="S28" s="17"/>
    </row>
    <row r="29" spans="1:19" x14ac:dyDescent="0.25">
      <c r="A29" s="5">
        <v>5700</v>
      </c>
      <c r="B29" s="5">
        <v>600</v>
      </c>
      <c r="C29" s="5">
        <v>400</v>
      </c>
      <c r="D29" s="5">
        <v>297</v>
      </c>
      <c r="E29" s="6">
        <f t="shared" si="1"/>
        <v>338.58</v>
      </c>
      <c r="F29" s="2">
        <f t="shared" si="2"/>
        <v>367.46115765422695</v>
      </c>
      <c r="G29" s="5">
        <v>321</v>
      </c>
      <c r="H29" s="6">
        <f>G29*1.14</f>
        <v>365.93999999999994</v>
      </c>
      <c r="I29" s="2">
        <f t="shared" si="3"/>
        <v>397.15498857578064</v>
      </c>
      <c r="J29" s="6">
        <f t="shared" si="7"/>
        <v>400.70429999999993</v>
      </c>
      <c r="K29" s="2">
        <f t="shared" si="4"/>
        <v>434.88471249047979</v>
      </c>
      <c r="L29" s="7">
        <f>G29-D29</f>
        <v>24</v>
      </c>
      <c r="M29" s="8">
        <f>H29-E29</f>
        <v>27.359999999999957</v>
      </c>
      <c r="N29" s="11">
        <f>1-(E29/600)</f>
        <v>0.43569999999999998</v>
      </c>
      <c r="O29" s="11">
        <f t="shared" si="5"/>
        <v>0.39010000000000011</v>
      </c>
      <c r="P29" s="11">
        <f t="shared" si="6"/>
        <v>0.33215950000000016</v>
      </c>
      <c r="Q29" s="15"/>
      <c r="R29" s="16"/>
      <c r="S29" s="17"/>
    </row>
    <row r="30" spans="1:19" x14ac:dyDescent="0.25">
      <c r="A30" s="5">
        <v>5800</v>
      </c>
      <c r="B30" s="5">
        <v>600</v>
      </c>
      <c r="C30" s="5">
        <v>400</v>
      </c>
      <c r="D30" s="5">
        <v>280</v>
      </c>
      <c r="E30" s="6">
        <f t="shared" si="1"/>
        <v>319.2</v>
      </c>
      <c r="F30" s="2">
        <f t="shared" si="2"/>
        <v>352.50571210967252</v>
      </c>
      <c r="G30" s="5">
        <v>312</v>
      </c>
      <c r="H30" s="6">
        <f>G30*1.14</f>
        <v>355.67999999999995</v>
      </c>
      <c r="I30" s="2">
        <f t="shared" si="3"/>
        <v>392.79207920792072</v>
      </c>
      <c r="J30" s="6">
        <f t="shared" si="7"/>
        <v>389.46959999999996</v>
      </c>
      <c r="K30" s="2">
        <f t="shared" si="4"/>
        <v>430.10732673267319</v>
      </c>
      <c r="L30" s="7">
        <f>G30-D30</f>
        <v>32</v>
      </c>
      <c r="M30" s="8">
        <f>H30-E30</f>
        <v>36.479999999999961</v>
      </c>
      <c r="N30" s="11">
        <f>1-(E30/600)</f>
        <v>0.46799999999999997</v>
      </c>
      <c r="O30" s="11">
        <f t="shared" si="5"/>
        <v>0.40720000000000012</v>
      </c>
      <c r="P30" s="11">
        <f t="shared" si="6"/>
        <v>0.35088400000000008</v>
      </c>
      <c r="Q30" s="18"/>
      <c r="R30" s="19"/>
      <c r="S30" s="20"/>
    </row>
    <row r="31" spans="1:19" x14ac:dyDescent="0.25">
      <c r="A31" s="5">
        <v>5900</v>
      </c>
      <c r="B31" s="5">
        <v>600</v>
      </c>
      <c r="C31" s="5">
        <v>400</v>
      </c>
      <c r="D31" s="5">
        <v>270</v>
      </c>
      <c r="E31" s="6">
        <f t="shared" si="1"/>
        <v>307.79999999999995</v>
      </c>
      <c r="F31" s="2">
        <f t="shared" si="2"/>
        <v>345.77684691546074</v>
      </c>
      <c r="G31" s="5">
        <v>308</v>
      </c>
      <c r="H31" s="6">
        <f>G31*1.14</f>
        <v>351.11999999999995</v>
      </c>
      <c r="I31" s="2">
        <f t="shared" si="3"/>
        <v>394.4417364813404</v>
      </c>
      <c r="J31" s="6">
        <f t="shared" si="7"/>
        <v>384.47639999999996</v>
      </c>
      <c r="K31" s="2">
        <f t="shared" si="4"/>
        <v>431.91370144706775</v>
      </c>
      <c r="L31" s="7">
        <f>G31-D31</f>
        <v>38</v>
      </c>
      <c r="M31" s="8">
        <f>H31-E31</f>
        <v>43.319999999999993</v>
      </c>
      <c r="N31" s="11">
        <f>1-(E31/600)</f>
        <v>0.4870000000000001</v>
      </c>
      <c r="O31" s="11">
        <f t="shared" si="5"/>
        <v>0.41480000000000006</v>
      </c>
      <c r="P31" s="11">
        <f t="shared" si="6"/>
        <v>0.35920600000000003</v>
      </c>
      <c r="Q31" s="18"/>
      <c r="R31" s="19"/>
      <c r="S31" s="20"/>
    </row>
    <row r="32" spans="1:19" x14ac:dyDescent="0.25">
      <c r="A32" s="5">
        <v>6000</v>
      </c>
      <c r="B32" s="5">
        <v>600</v>
      </c>
      <c r="C32" s="5">
        <v>400</v>
      </c>
      <c r="D32" s="5">
        <v>260</v>
      </c>
      <c r="E32" s="6">
        <f t="shared" si="1"/>
        <v>296.39999999999998</v>
      </c>
      <c r="F32" s="2">
        <f t="shared" si="2"/>
        <v>338.61386138613858</v>
      </c>
      <c r="G32" s="5">
        <v>300</v>
      </c>
      <c r="H32" s="6">
        <f>G32*1.14</f>
        <v>341.99999999999994</v>
      </c>
      <c r="I32" s="2">
        <f t="shared" si="3"/>
        <v>390.70830159939067</v>
      </c>
      <c r="J32" s="6">
        <f t="shared" si="7"/>
        <v>374.48999999999995</v>
      </c>
      <c r="K32" s="2">
        <f t="shared" si="4"/>
        <v>427.82559025133276</v>
      </c>
      <c r="L32" s="7">
        <f>G32-D32</f>
        <v>40</v>
      </c>
      <c r="M32" s="8">
        <f>H32-E32</f>
        <v>45.599999999999966</v>
      </c>
      <c r="N32" s="11">
        <f>1-(E32/600)</f>
        <v>0.50600000000000001</v>
      </c>
      <c r="O32" s="11">
        <f t="shared" si="5"/>
        <v>0.43000000000000005</v>
      </c>
      <c r="P32" s="11">
        <f t="shared" si="6"/>
        <v>0.37585000000000013</v>
      </c>
      <c r="Q32" s="18"/>
      <c r="R32" s="19"/>
      <c r="S32" s="20"/>
    </row>
    <row r="33" spans="1:19" x14ac:dyDescent="0.25">
      <c r="A33" s="5">
        <v>6100</v>
      </c>
      <c r="B33" s="5">
        <v>600</v>
      </c>
      <c r="C33" s="5">
        <v>400</v>
      </c>
      <c r="D33" s="5">
        <v>250</v>
      </c>
      <c r="E33" s="5">
        <f t="shared" si="1"/>
        <v>285</v>
      </c>
      <c r="F33" s="2">
        <f t="shared" si="2"/>
        <v>331.01675552170599</v>
      </c>
      <c r="G33" s="5">
        <v>290</v>
      </c>
      <c r="H33" s="5">
        <f>G33*1.14</f>
        <v>330.59999999999997</v>
      </c>
      <c r="I33" s="2">
        <f t="shared" si="3"/>
        <v>383.97943640517894</v>
      </c>
      <c r="J33" s="6">
        <f t="shared" si="7"/>
        <v>362.00699999999995</v>
      </c>
      <c r="K33" s="2">
        <f t="shared" si="4"/>
        <v>420.45748286367092</v>
      </c>
      <c r="L33" s="7">
        <f>G33-D33</f>
        <v>40</v>
      </c>
      <c r="M33" s="7">
        <f>H33-E33</f>
        <v>45.599999999999966</v>
      </c>
      <c r="N33" s="11">
        <f>1-(E33/600)</f>
        <v>0.52500000000000002</v>
      </c>
      <c r="O33" s="11">
        <f t="shared" si="5"/>
        <v>0.44900000000000007</v>
      </c>
      <c r="P33" s="11">
        <f t="shared" si="6"/>
        <v>0.39665500000000009</v>
      </c>
      <c r="Q33" s="18"/>
      <c r="R33" s="19"/>
      <c r="S33" s="20"/>
    </row>
    <row r="34" spans="1:19" x14ac:dyDescent="0.25">
      <c r="A34" s="5">
        <v>6200</v>
      </c>
      <c r="B34" s="5">
        <v>600</v>
      </c>
      <c r="C34" s="5">
        <v>400</v>
      </c>
      <c r="D34" s="5">
        <v>240</v>
      </c>
      <c r="E34" s="5">
        <f t="shared" si="1"/>
        <v>273.59999999999997</v>
      </c>
      <c r="F34" s="2">
        <f t="shared" si="2"/>
        <v>322.98552932216296</v>
      </c>
      <c r="G34" s="5">
        <v>280</v>
      </c>
      <c r="H34" s="5">
        <f>G34*1.14</f>
        <v>319.2</v>
      </c>
      <c r="I34" s="2">
        <f t="shared" si="3"/>
        <v>376.81645087585684</v>
      </c>
      <c r="J34" s="6">
        <f t="shared" si="7"/>
        <v>349.524</v>
      </c>
      <c r="K34" s="2">
        <f t="shared" si="4"/>
        <v>412.61401370906316</v>
      </c>
      <c r="L34" s="7">
        <f>G34-D34</f>
        <v>40</v>
      </c>
      <c r="M34" s="7">
        <f>H34-E34</f>
        <v>45.600000000000023</v>
      </c>
      <c r="N34" s="11">
        <f>1-(E34/600)</f>
        <v>0.54400000000000004</v>
      </c>
      <c r="O34" s="11">
        <f t="shared" si="5"/>
        <v>0.46799999999999997</v>
      </c>
      <c r="P34" s="11">
        <f t="shared" si="6"/>
        <v>0.41746000000000005</v>
      </c>
      <c r="Q34" s="18"/>
      <c r="R34" s="19"/>
      <c r="S34" s="20"/>
    </row>
    <row r="35" spans="1:19" x14ac:dyDescent="0.25">
      <c r="Q35" s="21"/>
      <c r="R35" s="22"/>
      <c r="S35" s="23"/>
    </row>
  </sheetData>
  <mergeCells count="1">
    <mergeCell ref="Q1:S35"/>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Hauge, Addison</dc:creator>
  <cp:lastModifiedBy>Hauge, Addison</cp:lastModifiedBy>
  <dcterms:created xsi:type="dcterms:W3CDTF">2015-06-05T18:17:20Z</dcterms:created>
  <dcterms:modified xsi:type="dcterms:W3CDTF">2025-08-07T13:15:18Z</dcterms:modified>
</cp:coreProperties>
</file>